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depr14150\Desktop\"/>
    </mc:Choice>
  </mc:AlternateContent>
  <xr:revisionPtr revIDLastSave="0" documentId="8_{B87B4315-F516-46D2-AD86-11E0770F2DB7}" xr6:coauthVersionLast="41" xr6:coauthVersionMax="41" xr10:uidLastSave="{00000000-0000-0000-0000-000000000000}"/>
  <bookViews>
    <workbookView xWindow="-120" yWindow="-120" windowWidth="24240" windowHeight="13140" tabRatio="781" xr2:uid="{00000000-000D-0000-FFFF-FFFF00000000}"/>
  </bookViews>
  <sheets>
    <sheet name="INSTRUCTIONS" sheetId="11" r:id="rId1"/>
    <sheet name="Plan Prep" sheetId="1" r:id="rId2"/>
    <sheet name="Environment" sheetId="4" r:id="rId3"/>
    <sheet name="Delivery of Service" sheetId="6" r:id="rId4"/>
    <sheet name="Prof Responsibilities" sheetId="5" r:id="rId5"/>
    <sheet name="Professional Practice Rating" sheetId="2" r:id="rId6"/>
    <sheet name="Signature" sheetId="12" r:id="rId7"/>
  </sheets>
  <definedNames>
    <definedName name="PerformanceCategoryDescript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2" l="1"/>
  <c r="F25" i="1"/>
  <c r="B1" i="2"/>
  <c r="F23" i="5"/>
  <c r="F21" i="5"/>
  <c r="F21" i="6"/>
  <c r="F23" i="1"/>
  <c r="F21" i="1"/>
  <c r="F19" i="1"/>
  <c r="F17" i="1"/>
  <c r="B2" i="1" l="1"/>
  <c r="B4" i="2"/>
  <c r="B3" i="2"/>
  <c r="B2" i="2"/>
  <c r="B4" i="6"/>
  <c r="B3" i="6"/>
  <c r="B2" i="6"/>
  <c r="B1" i="6"/>
  <c r="B4" i="5"/>
  <c r="B3" i="5"/>
  <c r="B2" i="5"/>
  <c r="B1" i="5"/>
  <c r="B4" i="4"/>
  <c r="B3" i="4"/>
  <c r="B2" i="4"/>
  <c r="B1" i="4"/>
  <c r="B3" i="1"/>
  <c r="B4" i="1"/>
  <c r="B1" i="1"/>
  <c r="F19" i="6" l="1"/>
  <c r="F17" i="6"/>
  <c r="F15" i="6"/>
  <c r="F13" i="6"/>
  <c r="F19" i="5"/>
  <c r="F17" i="5"/>
  <c r="F15" i="5"/>
  <c r="F13" i="5"/>
  <c r="F21" i="4"/>
  <c r="F19" i="4"/>
  <c r="F17" i="4"/>
  <c r="F15" i="4"/>
  <c r="F13" i="4"/>
  <c r="F15" i="1"/>
  <c r="F13" i="1"/>
  <c r="F24" i="1" l="1"/>
  <c r="D10" i="2"/>
  <c r="F25" i="5"/>
  <c r="E13" i="2"/>
  <c r="D13" i="2"/>
  <c r="E12" i="2"/>
  <c r="D12" i="2"/>
  <c r="E11" i="2"/>
  <c r="D11" i="2"/>
  <c r="F22" i="4"/>
  <c r="F23" i="4"/>
  <c r="F24" i="5"/>
  <c r="F23" i="6"/>
  <c r="F22" i="6"/>
  <c r="C12" i="2" s="1"/>
  <c r="C13" i="2" l="1"/>
  <c r="E27" i="1"/>
  <c r="C10" i="2"/>
  <c r="C11" i="2"/>
  <c r="E27" i="5"/>
  <c r="D14" i="2"/>
  <c r="E14" i="2"/>
  <c r="E25" i="6"/>
  <c r="E25" i="4"/>
  <c r="A18" i="2" l="1"/>
  <c r="D15" i="2"/>
</calcChain>
</file>

<file path=xl/sharedStrings.xml><?xml version="1.0" encoding="utf-8"?>
<sst xmlns="http://schemas.openxmlformats.org/spreadsheetml/2006/main" count="301" uniqueCount="120">
  <si>
    <t>Unsatisfactory</t>
  </si>
  <si>
    <t>Basic</t>
  </si>
  <si>
    <t>Proficient</t>
  </si>
  <si>
    <t>Distinguished</t>
  </si>
  <si>
    <t>(1 point)</t>
  </si>
  <si>
    <t>(2 points)</t>
  </si>
  <si>
    <t>(3 points)</t>
  </si>
  <si>
    <t>(4 points)</t>
  </si>
  <si>
    <t xml:space="preserve">Total Points </t>
  </si>
  <si>
    <t>DOMAIN 1 PERFORMANCE</t>
  </si>
  <si>
    <t>Notes:</t>
  </si>
  <si>
    <t>Rating</t>
  </si>
  <si>
    <t>DOMAIN 3 PERFORMANCE</t>
  </si>
  <si>
    <t>DOMAIN 2 PERFORMANCE</t>
  </si>
  <si>
    <t>DOMAIN 4 PERFORMANCE</t>
  </si>
  <si>
    <t>Final Professional Practices Rating</t>
  </si>
  <si>
    <t>Notes</t>
  </si>
  <si>
    <t>Possible Points</t>
  </si>
  <si>
    <t>Total Points</t>
  </si>
  <si>
    <t>Domain Name</t>
  </si>
  <si>
    <t>Tab Name</t>
  </si>
  <si>
    <t>Each tab includes the following information:</t>
  </si>
  <si>
    <t>Example and Instructions</t>
  </si>
  <si>
    <t xml:space="preserve">Component </t>
  </si>
  <si>
    <t>Component Rating</t>
  </si>
  <si>
    <t>Unsatisfactory/Basic/Proficient/Distinguished</t>
  </si>
  <si>
    <t>Column with Notes</t>
  </si>
  <si>
    <t>Notes:  You can type in comments</t>
  </si>
  <si>
    <t>Column entitled Rating</t>
  </si>
  <si>
    <t>Rating:  IDENTIFY RATING (you can type in the rating or use the drop down box)</t>
  </si>
  <si>
    <t>Component Point Total</t>
  </si>
  <si>
    <t>Spreadsheet adds the point total based on the rating</t>
  </si>
  <si>
    <t>Spreadsheet auto adds the total points of all components</t>
  </si>
  <si>
    <t>Spreadsheet auto adds the possible points based on the components selected</t>
  </si>
  <si>
    <t>Domain Performance</t>
  </si>
  <si>
    <t>Spreadsheet auto determines the overall rating for the domain</t>
  </si>
  <si>
    <t>Rubric</t>
  </si>
  <si>
    <t xml:space="preserve">This tab is auto filled by the information completed in each of the previous tabs.  </t>
  </si>
  <si>
    <t xml:space="preserve">TAB:  Professional Practice Rating </t>
  </si>
  <si>
    <r>
      <t xml:space="preserve">Observers: You may adjust/modify the yellow cells in this spreadsheet and add comments in the </t>
    </r>
    <r>
      <rPr>
        <b/>
        <i/>
        <sz val="11"/>
        <color theme="1"/>
        <rFont val="Cambria"/>
        <family val="1"/>
        <scheme val="major"/>
      </rPr>
      <t>Notes</t>
    </r>
    <r>
      <rPr>
        <b/>
        <sz val="11"/>
        <color theme="1"/>
        <rFont val="Cambria"/>
        <family val="1"/>
        <scheme val="major"/>
      </rPr>
      <t xml:space="preserve"> sections. </t>
    </r>
  </si>
  <si>
    <t>Do not enter any scores in these fields other than the "Notes" column. You may adjust the district weights if your district is not using the recommended weights. All other information will be automatically filled based on previous entries.</t>
  </si>
  <si>
    <t xml:space="preserve">Date of Evaluation:   </t>
  </si>
  <si>
    <t xml:space="preserve">Name of Evaluator:   </t>
  </si>
  <si>
    <t>Pre-Conference</t>
  </si>
  <si>
    <t>Final Evaluation</t>
  </si>
  <si>
    <t xml:space="preserve">Date:   </t>
  </si>
  <si>
    <t xml:space="preserve">Comments:   </t>
  </si>
  <si>
    <t>TAB: Signature</t>
  </si>
  <si>
    <t xml:space="preserve">Each of the Teacher Evaluation Domains are represented by a tab.  </t>
  </si>
  <si>
    <t>Planning and Preparation</t>
  </si>
  <si>
    <t>Professional Responsibilities</t>
  </si>
  <si>
    <t>Prof Responsibilities</t>
  </si>
  <si>
    <t>Plan Prep</t>
  </si>
  <si>
    <t>Domain 1: Planning and Preparation</t>
  </si>
  <si>
    <t>1a Point Total</t>
  </si>
  <si>
    <t>1b Point Total</t>
  </si>
  <si>
    <t>1c Point Total</t>
  </si>
  <si>
    <t>1d Point Total</t>
  </si>
  <si>
    <t>1e Point Total</t>
  </si>
  <si>
    <t>1f Point Total</t>
  </si>
  <si>
    <t xml:space="preserve">Domain 1 performance is determined by a combination of scores on 1a-1f. </t>
  </si>
  <si>
    <r>
      <rPr>
        <b/>
        <sz val="11"/>
        <color theme="1"/>
        <rFont val="Calibri"/>
        <family val="2"/>
        <scheme val="minor"/>
      </rPr>
      <t>Please select rating for each component in the "Rating" dropdown box</t>
    </r>
    <r>
      <rPr>
        <sz val="11"/>
        <color theme="1"/>
        <rFont val="Calibri"/>
        <family val="2"/>
        <scheme val="minor"/>
      </rPr>
      <t xml:space="preserve"> for that component (Column "F", yellow cells). Scores will automatically be calculated based on component ranking. Do not enter overall performance, component point totals, or total points. The link to the rubrics is located at the bottom.</t>
    </r>
  </si>
  <si>
    <t xml:space="preserve">Classes/Grades responsible for:   </t>
  </si>
  <si>
    <t>Domain 4: Professional Responsibilities</t>
  </si>
  <si>
    <t>2a Point Total</t>
  </si>
  <si>
    <t>2b Point Total</t>
  </si>
  <si>
    <t>2c Point Total</t>
  </si>
  <si>
    <t>2d Point Total</t>
  </si>
  <si>
    <t>2e Point Total</t>
  </si>
  <si>
    <t>2a: Creating an Environment of Respect and Rapport</t>
  </si>
  <si>
    <t>2e: Organizing Physical Space</t>
  </si>
  <si>
    <t xml:space="preserve">Domain 2 performance is determined by a combination of scores on 2a-2e. </t>
  </si>
  <si>
    <t>3a Point Total</t>
  </si>
  <si>
    <t>3b Point Total</t>
  </si>
  <si>
    <t>3c Point Total</t>
  </si>
  <si>
    <t>3d Point Total</t>
  </si>
  <si>
    <t>3e Point Total</t>
  </si>
  <si>
    <t>3e: Demonstrating Flexibility and Responsiveness</t>
  </si>
  <si>
    <t>4a Point Total</t>
  </si>
  <si>
    <t>4b Point Total</t>
  </si>
  <si>
    <t>4c Point Total</t>
  </si>
  <si>
    <t>4d Point Total</t>
  </si>
  <si>
    <t>4e Point Total</t>
  </si>
  <si>
    <t>4f Point Total</t>
  </si>
  <si>
    <t>4c: Communicating with Families</t>
  </si>
  <si>
    <t>4d: Participating in a Professional Community</t>
  </si>
  <si>
    <t>4f: Showing Professionalism</t>
  </si>
  <si>
    <t>Average Component-Level Score</t>
  </si>
  <si>
    <t xml:space="preserve">Domain 3 performance is determined by a combination of scores on 3a-3e. </t>
  </si>
  <si>
    <t xml:space="preserve">Domain 4 performance is determined by a combination of scores on 4a-4f. </t>
  </si>
  <si>
    <t>OVERALL PROFESSIONAL PRACTICE RATING</t>
  </si>
  <si>
    <t>The overall Professional Practice Rating is the average component-level score.</t>
  </si>
  <si>
    <t>Teacher and evaluator can sign off on the evaluation in this tab</t>
  </si>
  <si>
    <t xml:space="preserve">Evaluator's Signature:   </t>
  </si>
  <si>
    <t xml:space="preserve">Name of Counselor :   </t>
  </si>
  <si>
    <t>The Environment</t>
  </si>
  <si>
    <t>Environment</t>
  </si>
  <si>
    <t>Delivery of Service</t>
  </si>
  <si>
    <t>1a  Demonstrating knowledge of counseling theory and techniques</t>
  </si>
  <si>
    <t xml:space="preserve">You can access the rubric at http://doe.sd.gov/secretary/documents/CounslMd2.pdf </t>
  </si>
  <si>
    <t>You can add additional notes in this tab for each of the four Domains.</t>
  </si>
  <si>
    <t xml:space="preserve">Counselor's Signature:   </t>
  </si>
  <si>
    <t>Domain 2: The Environment</t>
  </si>
  <si>
    <t>Domain 3: Delivery of Service</t>
  </si>
  <si>
    <t>1a: Demonstrating Knowledge of Counseling Theory and Techniques</t>
  </si>
  <si>
    <t>1b: Demonstrating Knowledge of Child and Adolescent Development</t>
  </si>
  <si>
    <t>1c: Establishing Goals for the Counseling Program Appropriate to the Setting and the Students Served</t>
  </si>
  <si>
    <t>1d: Demonstrating Knowledge of state and Federal Regulations and of Resources Both Within and Beyone the School District</t>
  </si>
  <si>
    <t>1e: Planning the Counseling Program, Integrated with the Regular School Program</t>
  </si>
  <si>
    <t>1f: Developing a Plan to Evaluate the Counseling Program</t>
  </si>
  <si>
    <t>2b: Establishing a Culture for Productive Communication</t>
  </si>
  <si>
    <t>2c: Managing Routines and Procedures</t>
  </si>
  <si>
    <t>2d: Establishing Standards of Conduct and Contributing to the Culture for Student Behavior Throughout the School</t>
  </si>
  <si>
    <t>3a: Assessing Student Needs</t>
  </si>
  <si>
    <t>3b: Assisting Students and Teachers in the Formulation of Academic, Personal/Social, and Career Plans, Based on the Knowledge of Student Needs</t>
  </si>
  <si>
    <t>3c: Using Counseling Techniques in Individual and Classroom Programs</t>
  </si>
  <si>
    <t>3d: Brokering Resources to Meet Needs</t>
  </si>
  <si>
    <t>4a: Reflecting on Practice</t>
  </si>
  <si>
    <t>4b: Maintaining Records and Submitting Them in a Timely Fashion</t>
  </si>
  <si>
    <t>4e: Engaging in Professional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</si>
</sst>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7.5"/>
      <color theme="1"/>
      <name val="Calibri"/>
      <family val="2"/>
      <scheme val="minor"/>
    </font>
    <font>
      <b/>
      <sz val="11"/>
      <color theme="1"/>
      <name val="Cambria"/>
      <family val="1"/>
      <scheme val="major"/>
    </font>
    <font>
      <sz val="11"/>
      <color theme="1"/>
      <name val="Cambria"/>
      <family val="1"/>
      <scheme val="major"/>
    </font>
    <font>
      <b/>
      <sz val="14"/>
      <color rgb="FFC00000"/>
      <name val="Cambria"/>
      <family val="1"/>
      <scheme val="major"/>
    </font>
    <font>
      <b/>
      <i/>
      <sz val="11"/>
      <color theme="1"/>
      <name val="Cambria"/>
      <family val="1"/>
      <scheme val="major"/>
    </font>
    <font>
      <b/>
      <sz val="36"/>
      <color theme="1"/>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rgb="FFFFFFF3"/>
        <bgColor indexed="64"/>
      </patternFill>
    </fill>
    <fill>
      <patternFill patternType="solid">
        <fgColor rgb="FFFFFF00"/>
        <bgColor indexed="64"/>
      </patternFill>
    </fill>
    <fill>
      <patternFill patternType="solid">
        <fgColor rgb="FF92D050"/>
        <bgColor indexed="64"/>
      </patternFill>
    </fill>
    <fill>
      <patternFill patternType="solid">
        <fgColor theme="1" tint="4.9989318521683403E-2"/>
        <bgColor indexed="64"/>
      </patternFill>
    </fill>
  </fills>
  <borders count="52">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ck">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n">
        <color indexed="64"/>
      </left>
      <right style="medium">
        <color indexed="64"/>
      </right>
      <top style="thin">
        <color indexed="64"/>
      </top>
      <bottom style="thick">
        <color indexed="64"/>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right/>
      <top/>
      <bottom style="thin">
        <color indexed="64"/>
      </bottom>
      <diagonal/>
    </border>
    <border>
      <left/>
      <right style="thin">
        <color indexed="64"/>
      </right>
      <top/>
      <bottom/>
      <diagonal/>
    </border>
    <border>
      <left/>
      <right/>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thin">
        <color indexed="64"/>
      </top>
      <bottom style="thick">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5">
    <xf numFmtId="0" fontId="0" fillId="0" borderId="0" xfId="0"/>
    <xf numFmtId="0" fontId="10" fillId="3" borderId="25" xfId="0" applyFont="1" applyFill="1" applyBorder="1" applyAlignment="1">
      <alignment horizontal="center"/>
    </xf>
    <xf numFmtId="0" fontId="10" fillId="3" borderId="26" xfId="0" applyFont="1" applyFill="1" applyBorder="1" applyAlignment="1">
      <alignment horizontal="center"/>
    </xf>
    <xf numFmtId="0" fontId="11" fillId="3" borderId="25" xfId="0" applyFont="1" applyFill="1" applyBorder="1"/>
    <xf numFmtId="0" fontId="11" fillId="3" borderId="26" xfId="0" applyFont="1" applyFill="1" applyBorder="1"/>
    <xf numFmtId="0" fontId="10" fillId="3" borderId="25" xfId="0" applyFont="1" applyFill="1" applyBorder="1" applyAlignment="1">
      <alignment vertical="center"/>
    </xf>
    <xf numFmtId="0" fontId="11" fillId="3" borderId="26" xfId="0" applyFont="1" applyFill="1" applyBorder="1" applyAlignment="1">
      <alignment vertical="center"/>
    </xf>
    <xf numFmtId="0" fontId="10" fillId="3" borderId="25" xfId="0" applyFont="1" applyFill="1" applyBorder="1" applyAlignment="1">
      <alignment horizontal="left" vertical="center"/>
    </xf>
    <xf numFmtId="0" fontId="11" fillId="3" borderId="26" xfId="0" applyFont="1" applyFill="1" applyBorder="1" applyAlignment="1">
      <alignment vertical="center" wrapText="1"/>
    </xf>
    <xf numFmtId="0" fontId="11" fillId="3" borderId="26" xfId="0" applyFont="1" applyFill="1" applyBorder="1" applyAlignment="1">
      <alignment vertical="top" wrapText="1"/>
    </xf>
    <xf numFmtId="0" fontId="10" fillId="3" borderId="27" xfId="0" applyFont="1" applyFill="1" applyBorder="1" applyAlignment="1">
      <alignment vertical="center"/>
    </xf>
    <xf numFmtId="0" fontId="11" fillId="3" borderId="28" xfId="0" applyFont="1" applyFill="1" applyBorder="1" applyAlignment="1">
      <alignment wrapText="1"/>
    </xf>
    <xf numFmtId="0" fontId="0" fillId="0" borderId="0" xfId="0"/>
    <xf numFmtId="0" fontId="5" fillId="4" borderId="2" xfId="0" applyFont="1" applyFill="1" applyBorder="1" applyAlignment="1" applyProtection="1">
      <alignment horizontal="center" vertical="center" wrapText="1"/>
      <protection locked="0"/>
    </xf>
    <xf numFmtId="0" fontId="0" fillId="0" borderId="0" xfId="0" applyProtection="1">
      <protection locked="0"/>
    </xf>
    <xf numFmtId="0" fontId="9" fillId="0" borderId="2" xfId="0" applyFont="1" applyBorder="1" applyAlignment="1" applyProtection="1">
      <alignment horizontal="left" vertical="top" wrapText="1"/>
      <protection locked="0"/>
    </xf>
    <xf numFmtId="0" fontId="5" fillId="0" borderId="1" xfId="0" applyFont="1" applyBorder="1" applyAlignment="1" applyProtection="1">
      <alignment vertical="center" wrapText="1"/>
    </xf>
    <xf numFmtId="0" fontId="0" fillId="0" borderId="0" xfId="0" applyProtection="1"/>
    <xf numFmtId="0" fontId="5" fillId="0" borderId="2" xfId="0" applyFont="1" applyBorder="1" applyAlignment="1" applyProtection="1">
      <alignment vertical="center" wrapText="1"/>
    </xf>
    <xf numFmtId="0" fontId="2" fillId="0" borderId="1" xfId="0" applyFont="1" applyBorder="1" applyAlignment="1" applyProtection="1">
      <alignment vertical="center" wrapText="1"/>
    </xf>
    <xf numFmtId="0" fontId="5" fillId="2" borderId="2" xfId="0" applyFont="1" applyFill="1" applyBorder="1" applyAlignment="1" applyProtection="1">
      <alignment horizontal="center" vertical="center" wrapText="1"/>
    </xf>
    <xf numFmtId="0" fontId="2" fillId="2" borderId="6" xfId="0" applyFont="1" applyFill="1" applyBorder="1" applyAlignment="1" applyProtection="1">
      <alignment vertical="center" wrapText="1"/>
    </xf>
    <xf numFmtId="0" fontId="9" fillId="2" borderId="7"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3" fillId="0" borderId="2"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 xfId="0" applyFont="1" applyBorder="1" applyAlignment="1" applyProtection="1">
      <alignment vertical="center" wrapText="1"/>
    </xf>
    <xf numFmtId="0" fontId="11" fillId="3" borderId="0" xfId="0" applyFont="1" applyFill="1" applyBorder="1"/>
    <xf numFmtId="0" fontId="11" fillId="3" borderId="36" xfId="0" applyFont="1" applyFill="1" applyBorder="1"/>
    <xf numFmtId="0" fontId="11" fillId="3" borderId="20" xfId="0" applyFont="1" applyFill="1" applyBorder="1"/>
    <xf numFmtId="0" fontId="11" fillId="3" borderId="39" xfId="0" applyFont="1" applyFill="1" applyBorder="1"/>
    <xf numFmtId="0" fontId="11" fillId="3" borderId="4" xfId="0" applyFont="1" applyFill="1" applyBorder="1" applyAlignment="1">
      <alignment horizontal="left"/>
    </xf>
    <xf numFmtId="0" fontId="1" fillId="0" borderId="0" xfId="0" applyFont="1" applyAlignment="1">
      <alignment horizontal="right"/>
    </xf>
    <xf numFmtId="0" fontId="1" fillId="4" borderId="0" xfId="0" applyFont="1" applyFill="1" applyAlignment="1" applyProtection="1">
      <alignment horizontal="left"/>
      <protection locked="0"/>
    </xf>
    <xf numFmtId="14" fontId="1" fillId="4" borderId="0" xfId="0" applyNumberFormat="1" applyFont="1" applyFill="1" applyAlignment="1" applyProtection="1">
      <alignment horizontal="left"/>
      <protection locked="0"/>
    </xf>
    <xf numFmtId="0" fontId="0" fillId="0" borderId="0" xfId="0" applyFont="1" applyAlignment="1" applyProtection="1">
      <alignment horizontal="left"/>
    </xf>
    <xf numFmtId="14" fontId="0" fillId="0" borderId="0" xfId="0" applyNumberFormat="1" applyFont="1" applyAlignment="1" applyProtection="1">
      <alignment horizontal="left"/>
    </xf>
    <xf numFmtId="0" fontId="0" fillId="0" borderId="0" xfId="0" applyFill="1" applyProtection="1"/>
    <xf numFmtId="0" fontId="5" fillId="0" borderId="8" xfId="0" applyFont="1" applyBorder="1" applyAlignment="1" applyProtection="1">
      <alignment horizontal="center" vertical="center" wrapText="1"/>
    </xf>
    <xf numFmtId="0" fontId="2" fillId="0" borderId="0" xfId="0" applyFont="1" applyAlignment="1" applyProtection="1">
      <alignment wrapText="1"/>
    </xf>
    <xf numFmtId="0" fontId="7" fillId="0" borderId="42"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2" borderId="44" xfId="0" applyFont="1" applyFill="1" applyBorder="1" applyAlignment="1" applyProtection="1">
      <alignment horizontal="center" vertical="center" wrapText="1"/>
    </xf>
    <xf numFmtId="0" fontId="2" fillId="0" borderId="0" xfId="0" applyFont="1" applyBorder="1" applyAlignment="1" applyProtection="1">
      <alignment wrapText="1"/>
    </xf>
    <xf numFmtId="0" fontId="10" fillId="3" borderId="4" xfId="0" applyFont="1" applyFill="1" applyBorder="1" applyAlignment="1">
      <alignment vertical="center"/>
    </xf>
    <xf numFmtId="0" fontId="11" fillId="3" borderId="4" xfId="0" applyFont="1" applyFill="1" applyBorder="1" applyAlignment="1">
      <alignment wrapText="1"/>
    </xf>
    <xf numFmtId="0" fontId="7" fillId="2" borderId="1"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wrapText="1"/>
    </xf>
    <xf numFmtId="0" fontId="2" fillId="2" borderId="3"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5" fillId="0" borderId="2" xfId="0" applyFont="1" applyBorder="1" applyAlignment="1" applyProtection="1">
      <alignment horizontal="center" vertical="center" wrapText="1"/>
    </xf>
    <xf numFmtId="0" fontId="5" fillId="0" borderId="17" xfId="0" applyFont="1" applyBorder="1" applyAlignment="1" applyProtection="1">
      <alignment vertical="center" wrapText="1"/>
    </xf>
    <xf numFmtId="0" fontId="5" fillId="0" borderId="2" xfId="0" applyFont="1" applyBorder="1" applyAlignment="1" applyProtection="1">
      <alignment horizontal="center" vertical="center" wrapText="1"/>
    </xf>
    <xf numFmtId="0" fontId="1" fillId="0" borderId="0" xfId="0" applyFont="1" applyAlignment="1" applyProtection="1">
      <alignment horizontal="right"/>
    </xf>
    <xf numFmtId="0" fontId="0" fillId="0" borderId="0" xfId="0" applyBorder="1" applyProtection="1"/>
    <xf numFmtId="0" fontId="0" fillId="0" borderId="22" xfId="0" applyBorder="1" applyAlignment="1" applyProtection="1">
      <alignment horizontal="right"/>
      <protection locked="0"/>
    </xf>
    <xf numFmtId="0" fontId="0" fillId="0" borderId="22" xfId="0" applyBorder="1" applyProtection="1">
      <protection locked="0"/>
    </xf>
    <xf numFmtId="0" fontId="0" fillId="0" borderId="21" xfId="0" applyBorder="1" applyProtection="1">
      <protection locked="0"/>
    </xf>
    <xf numFmtId="0" fontId="0" fillId="6" borderId="22" xfId="0" applyFill="1" applyBorder="1" applyAlignment="1" applyProtection="1">
      <alignment horizontal="right"/>
      <protection locked="0"/>
    </xf>
    <xf numFmtId="0" fontId="0" fillId="6" borderId="22" xfId="0" applyFill="1" applyBorder="1" applyProtection="1">
      <protection locked="0"/>
    </xf>
    <xf numFmtId="0" fontId="9" fillId="0" borderId="2" xfId="0" applyFont="1" applyFill="1" applyBorder="1" applyAlignment="1" applyProtection="1">
      <alignment horizontal="left" vertical="top" wrapText="1"/>
      <protection locked="0"/>
    </xf>
    <xf numFmtId="0" fontId="0" fillId="0" borderId="19" xfId="0" applyBorder="1" applyProtection="1">
      <protection locked="0"/>
    </xf>
    <xf numFmtId="0" fontId="0" fillId="0" borderId="18" xfId="0" applyBorder="1" applyAlignment="1" applyProtection="1">
      <alignment horizontal="right"/>
      <protection locked="0"/>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1" fillId="3" borderId="29" xfId="0" applyFont="1" applyFill="1" applyBorder="1" applyAlignment="1">
      <alignment horizontal="left"/>
    </xf>
    <xf numFmtId="0" fontId="11" fillId="3" borderId="30" xfId="0" applyFont="1" applyFill="1" applyBorder="1" applyAlignment="1">
      <alignment horizontal="left"/>
    </xf>
    <xf numFmtId="0" fontId="12" fillId="3" borderId="9"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xf numFmtId="0" fontId="10" fillId="4" borderId="0" xfId="0" applyFont="1" applyFill="1" applyBorder="1" applyAlignment="1">
      <alignment horizontal="center" wrapText="1"/>
    </xf>
    <xf numFmtId="0" fontId="11" fillId="3" borderId="31" xfId="0" applyFont="1" applyFill="1" applyBorder="1" applyAlignment="1">
      <alignment horizontal="left"/>
    </xf>
    <xf numFmtId="0" fontId="11" fillId="3" borderId="32" xfId="0" applyFont="1" applyFill="1" applyBorder="1" applyAlignment="1">
      <alignment horizontal="left"/>
    </xf>
    <xf numFmtId="0" fontId="1" fillId="0" borderId="9"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0" fontId="5" fillId="0" borderId="5" xfId="0" applyFont="1" applyBorder="1" applyAlignment="1" applyProtection="1">
      <alignment vertical="center" wrapTex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2" fillId="2" borderId="3"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0" fillId="0" borderId="0" xfId="0" applyAlignment="1" applyProtection="1">
      <alignment wrapText="1"/>
    </xf>
    <xf numFmtId="0" fontId="0" fillId="0" borderId="7" xfId="0" applyBorder="1" applyAlignment="1" applyProtection="1">
      <alignment wrapText="1"/>
    </xf>
    <xf numFmtId="0" fontId="8" fillId="2" borderId="3" xfId="0" applyFont="1" applyFill="1" applyBorder="1" applyAlignment="1" applyProtection="1">
      <alignment horizontal="center"/>
    </xf>
    <xf numFmtId="0" fontId="8" fillId="2" borderId="4" xfId="0" applyFont="1" applyFill="1" applyBorder="1" applyAlignment="1" applyProtection="1">
      <alignment horizontal="center"/>
    </xf>
    <xf numFmtId="0" fontId="8" fillId="2" borderId="5" xfId="0" applyFont="1" applyFill="1" applyBorder="1" applyAlignment="1" applyProtection="1">
      <alignment horizontal="center"/>
    </xf>
    <xf numFmtId="0" fontId="5" fillId="0" borderId="17" xfId="0" applyFont="1" applyBorder="1" applyAlignment="1" applyProtection="1">
      <alignment vertical="center" wrapText="1"/>
    </xf>
    <xf numFmtId="0" fontId="2" fillId="0" borderId="0" xfId="0" applyFont="1" applyAlignment="1" applyProtection="1">
      <alignment wrapText="1"/>
    </xf>
    <xf numFmtId="0" fontId="2" fillId="0" borderId="7" xfId="0" applyFont="1" applyBorder="1" applyAlignment="1" applyProtection="1">
      <alignment wrapText="1"/>
    </xf>
    <xf numFmtId="0" fontId="7" fillId="2" borderId="14"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7" fillId="2" borderId="16" xfId="0" applyFont="1" applyFill="1" applyBorder="1" applyAlignment="1" applyProtection="1">
      <alignment horizontal="left" vertical="center" wrapText="1"/>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3" xfId="0" applyFont="1" applyBorder="1" applyAlignment="1" applyProtection="1">
      <alignment horizontal="center" vertical="center" wrapText="1"/>
    </xf>
    <xf numFmtId="0" fontId="14" fillId="5" borderId="33" xfId="0" applyFont="1" applyFill="1" applyBorder="1" applyAlignment="1" applyProtection="1">
      <alignment horizontal="center" vertical="center" wrapText="1"/>
    </xf>
    <xf numFmtId="0" fontId="14" fillId="5" borderId="34" xfId="0" applyFont="1" applyFill="1" applyBorder="1" applyAlignment="1" applyProtection="1">
      <alignment horizontal="center" vertical="center" wrapText="1"/>
    </xf>
    <xf numFmtId="0" fontId="14" fillId="5" borderId="35" xfId="0" applyFont="1" applyFill="1" applyBorder="1" applyAlignment="1" applyProtection="1">
      <alignment horizontal="center" vertical="center" wrapText="1"/>
    </xf>
    <xf numFmtId="0" fontId="6" fillId="0" borderId="22" xfId="0" applyFont="1" applyBorder="1" applyAlignment="1" applyProtection="1">
      <alignment horizontal="center"/>
      <protection locked="0"/>
    </xf>
    <xf numFmtId="0" fontId="6" fillId="0" borderId="46" xfId="0" applyFont="1" applyBorder="1" applyAlignment="1" applyProtection="1">
      <alignment horizontal="center"/>
      <protection locked="0"/>
    </xf>
    <xf numFmtId="0" fontId="0" fillId="0" borderId="21" xfId="0" applyBorder="1" applyAlignment="1" applyProtection="1">
      <alignment vertical="top" wrapText="1"/>
      <protection locked="0"/>
    </xf>
    <xf numFmtId="0" fontId="0" fillId="0" borderId="47" xfId="0" applyBorder="1" applyAlignment="1" applyProtection="1">
      <alignment vertical="top" wrapText="1"/>
      <protection locked="0"/>
    </xf>
    <xf numFmtId="0" fontId="0" fillId="0" borderId="48" xfId="0" applyBorder="1" applyAlignment="1" applyProtection="1">
      <alignment vertical="top" wrapText="1"/>
      <protection locked="0"/>
    </xf>
    <xf numFmtId="0" fontId="0" fillId="0" borderId="49"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41" xfId="0" applyBorder="1" applyAlignment="1" applyProtection="1">
      <alignment vertical="top" wrapText="1"/>
      <protection locked="0"/>
    </xf>
    <xf numFmtId="0" fontId="0" fillId="0" borderId="50" xfId="0" applyBorder="1" applyAlignment="1" applyProtection="1">
      <alignment vertical="top" wrapText="1"/>
      <protection locked="0"/>
    </xf>
    <xf numFmtId="0" fontId="0" fillId="0" borderId="40" xfId="0" applyBorder="1" applyAlignment="1" applyProtection="1">
      <alignment vertical="top" wrapText="1"/>
      <protection locked="0"/>
    </xf>
    <xf numFmtId="0" fontId="0" fillId="0" borderId="51" xfId="0" applyBorder="1" applyAlignment="1" applyProtection="1">
      <alignment vertical="top" wrapText="1"/>
      <protection locked="0"/>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7C80"/>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59530</xdr:rowOff>
    </xdr:from>
    <xdr:to>
      <xdr:col>6</xdr:col>
      <xdr:colOff>246548</xdr:colOff>
      <xdr:row>66</xdr:row>
      <xdr:rowOff>114155</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0" y="9370218"/>
          <a:ext cx="8819048" cy="7103125"/>
          <a:chOff x="0" y="9370218"/>
          <a:chExt cx="8819048" cy="7103125"/>
        </a:xfrm>
      </xdr:grpSpPr>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986"/>
          <a:stretch/>
        </xdr:blipFill>
        <xdr:spPr>
          <a:xfrm>
            <a:off x="0" y="9370218"/>
            <a:ext cx="8819048" cy="5978565"/>
          </a:xfrm>
          <a:prstGeom prst="rect">
            <a:avLst/>
          </a:prstGeom>
        </xdr:spPr>
      </xdr:pic>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1906" y="15311438"/>
            <a:ext cx="8800001" cy="116190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27</xdr:row>
      <xdr:rowOff>0</xdr:rowOff>
    </xdr:from>
    <xdr:to>
      <xdr:col>6</xdr:col>
      <xdr:colOff>379905</xdr:colOff>
      <xdr:row>56</xdr:row>
      <xdr:rowOff>121337</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0" y="8012906"/>
          <a:ext cx="8761905" cy="5860150"/>
          <a:chOff x="0" y="8012906"/>
          <a:chExt cx="8761905" cy="5860150"/>
        </a:xfrm>
      </xdr:grpSpPr>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8012906"/>
            <a:ext cx="8761905" cy="5009524"/>
          </a:xfrm>
          <a:prstGeom prst="rect">
            <a:avLst/>
          </a:prstGeom>
        </xdr:spPr>
      </xdr:pic>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13025437"/>
            <a:ext cx="8761905" cy="84761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6</xdr:col>
      <xdr:colOff>308467</xdr:colOff>
      <xdr:row>54</xdr:row>
      <xdr:rowOff>8881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8632031"/>
          <a:ext cx="8761905" cy="5152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29</xdr:row>
      <xdr:rowOff>0</xdr:rowOff>
    </xdr:from>
    <xdr:to>
      <xdr:col>6</xdr:col>
      <xdr:colOff>296561</xdr:colOff>
      <xdr:row>62</xdr:row>
      <xdr:rowOff>97544</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0" y="8977313"/>
          <a:ext cx="8761905" cy="6800762"/>
          <a:chOff x="0" y="8977313"/>
          <a:chExt cx="8761905" cy="6800762"/>
        </a:xfrm>
      </xdr:grpSpPr>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8977313"/>
            <a:ext cx="8761905" cy="6095239"/>
          </a:xfrm>
          <a:prstGeom prst="rect">
            <a:avLst/>
          </a:prstGeom>
        </xdr:spPr>
      </xdr:pic>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15073313"/>
            <a:ext cx="8761905" cy="704762"/>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34"/>
  <sheetViews>
    <sheetView tabSelected="1" workbookViewId="0">
      <selection activeCell="A15" sqref="A15:B15"/>
    </sheetView>
  </sheetViews>
  <sheetFormatPr defaultRowHeight="15" x14ac:dyDescent="0.25"/>
  <cols>
    <col min="1" max="1" width="35" style="12" customWidth="1"/>
    <col min="2" max="2" width="59.85546875" style="12" customWidth="1"/>
    <col min="3" max="3" width="9.140625" style="12" customWidth="1"/>
    <col min="4" max="16384" width="9.140625" style="12"/>
  </cols>
  <sheetData>
    <row r="1" spans="1:2" x14ac:dyDescent="0.25">
      <c r="A1" s="36" t="s">
        <v>94</v>
      </c>
      <c r="B1" s="37"/>
    </row>
    <row r="2" spans="1:2" x14ac:dyDescent="0.25">
      <c r="A2" s="36" t="s">
        <v>62</v>
      </c>
      <c r="B2" s="37"/>
    </row>
    <row r="3" spans="1:2" x14ac:dyDescent="0.25">
      <c r="A3" s="36" t="s">
        <v>41</v>
      </c>
      <c r="B3" s="38"/>
    </row>
    <row r="4" spans="1:2" x14ac:dyDescent="0.25">
      <c r="A4" s="36" t="s">
        <v>42</v>
      </c>
      <c r="B4" s="37"/>
    </row>
    <row r="5" spans="1:2" ht="15.75" thickBot="1" x14ac:dyDescent="0.3"/>
    <row r="6" spans="1:2" ht="18" x14ac:dyDescent="0.25">
      <c r="A6" s="72" t="s">
        <v>48</v>
      </c>
      <c r="B6" s="73"/>
    </row>
    <row r="7" spans="1:2" x14ac:dyDescent="0.25">
      <c r="A7" s="1" t="s">
        <v>19</v>
      </c>
      <c r="B7" s="2" t="s">
        <v>20</v>
      </c>
    </row>
    <row r="8" spans="1:2" x14ac:dyDescent="0.25">
      <c r="A8" s="3" t="s">
        <v>49</v>
      </c>
      <c r="B8" s="4" t="s">
        <v>52</v>
      </c>
    </row>
    <row r="9" spans="1:2" x14ac:dyDescent="0.25">
      <c r="A9" s="3" t="s">
        <v>95</v>
      </c>
      <c r="B9" s="4" t="s">
        <v>96</v>
      </c>
    </row>
    <row r="10" spans="1:2" x14ac:dyDescent="0.25">
      <c r="A10" s="3" t="s">
        <v>97</v>
      </c>
      <c r="B10" s="4" t="s">
        <v>97</v>
      </c>
    </row>
    <row r="11" spans="1:2" ht="15.75" thickBot="1" x14ac:dyDescent="0.3">
      <c r="A11" s="34" t="s">
        <v>50</v>
      </c>
      <c r="B11" s="32" t="s">
        <v>51</v>
      </c>
    </row>
    <row r="12" spans="1:2" ht="15.75" thickTop="1" x14ac:dyDescent="0.25">
      <c r="A12" s="33"/>
      <c r="B12" s="31"/>
    </row>
    <row r="13" spans="1:2" ht="32.25" customHeight="1" x14ac:dyDescent="0.25">
      <c r="A13" s="76" t="s">
        <v>39</v>
      </c>
      <c r="B13" s="76"/>
    </row>
    <row r="14" spans="1:2" ht="15.75" thickBot="1" x14ac:dyDescent="0.3">
      <c r="A14" s="31"/>
      <c r="B14" s="31"/>
    </row>
    <row r="15" spans="1:2" ht="18.75" thickTop="1" x14ac:dyDescent="0.25">
      <c r="A15" s="74" t="s">
        <v>21</v>
      </c>
      <c r="B15" s="75"/>
    </row>
    <row r="16" spans="1:2" x14ac:dyDescent="0.25">
      <c r="A16" s="3"/>
      <c r="B16" s="2" t="s">
        <v>22</v>
      </c>
    </row>
    <row r="17" spans="1:2" x14ac:dyDescent="0.25">
      <c r="A17" s="5" t="s">
        <v>19</v>
      </c>
      <c r="B17" s="6" t="s">
        <v>53</v>
      </c>
    </row>
    <row r="18" spans="1:2" x14ac:dyDescent="0.25">
      <c r="A18" s="5" t="s">
        <v>23</v>
      </c>
      <c r="B18" s="6" t="s">
        <v>98</v>
      </c>
    </row>
    <row r="19" spans="1:2" x14ac:dyDescent="0.25">
      <c r="A19" s="5" t="s">
        <v>24</v>
      </c>
      <c r="B19" s="6" t="s">
        <v>25</v>
      </c>
    </row>
    <row r="20" spans="1:2" x14ac:dyDescent="0.25">
      <c r="A20" s="5" t="s">
        <v>26</v>
      </c>
      <c r="B20" s="6" t="s">
        <v>27</v>
      </c>
    </row>
    <row r="21" spans="1:2" ht="28.5" x14ac:dyDescent="0.25">
      <c r="A21" s="7" t="s">
        <v>28</v>
      </c>
      <c r="B21" s="8" t="s">
        <v>29</v>
      </c>
    </row>
    <row r="22" spans="1:2" x14ac:dyDescent="0.25">
      <c r="A22" s="5" t="s">
        <v>30</v>
      </c>
      <c r="B22" s="6" t="s">
        <v>31</v>
      </c>
    </row>
    <row r="23" spans="1:2" x14ac:dyDescent="0.25">
      <c r="A23" s="5" t="s">
        <v>18</v>
      </c>
      <c r="B23" s="6" t="s">
        <v>32</v>
      </c>
    </row>
    <row r="24" spans="1:2" ht="28.5" x14ac:dyDescent="0.25">
      <c r="A24" s="5" t="s">
        <v>17</v>
      </c>
      <c r="B24" s="8" t="s">
        <v>33</v>
      </c>
    </row>
    <row r="25" spans="1:2" ht="28.5" x14ac:dyDescent="0.25">
      <c r="A25" s="5" t="s">
        <v>34</v>
      </c>
      <c r="B25" s="9" t="s">
        <v>35</v>
      </c>
    </row>
    <row r="26" spans="1:2" ht="30" thickBot="1" x14ac:dyDescent="0.3">
      <c r="A26" s="10" t="s">
        <v>36</v>
      </c>
      <c r="B26" s="11" t="s">
        <v>99</v>
      </c>
    </row>
    <row r="27" spans="1:2" ht="15.75" thickBot="1" x14ac:dyDescent="0.3">
      <c r="A27" s="48"/>
      <c r="B27" s="49"/>
    </row>
    <row r="28" spans="1:2" ht="18" x14ac:dyDescent="0.25">
      <c r="A28" s="68" t="s">
        <v>38</v>
      </c>
      <c r="B28" s="69"/>
    </row>
    <row r="29" spans="1:2" x14ac:dyDescent="0.25">
      <c r="A29" s="70" t="s">
        <v>37</v>
      </c>
      <c r="B29" s="71"/>
    </row>
    <row r="30" spans="1:2" x14ac:dyDescent="0.25">
      <c r="A30" s="70" t="s">
        <v>100</v>
      </c>
      <c r="B30" s="71"/>
    </row>
    <row r="31" spans="1:2" ht="15.75" thickBot="1" x14ac:dyDescent="0.3">
      <c r="A31" s="77" t="s">
        <v>91</v>
      </c>
      <c r="B31" s="78"/>
    </row>
    <row r="32" spans="1:2" ht="15.75" thickBot="1" x14ac:dyDescent="0.3">
      <c r="A32" s="35"/>
      <c r="B32" s="35"/>
    </row>
    <row r="33" spans="1:2" ht="18" x14ac:dyDescent="0.25">
      <c r="A33" s="68" t="s">
        <v>47</v>
      </c>
      <c r="B33" s="69"/>
    </row>
    <row r="34" spans="1:2" x14ac:dyDescent="0.25">
      <c r="A34" s="70" t="s">
        <v>92</v>
      </c>
      <c r="B34" s="71"/>
    </row>
  </sheetData>
  <sheetProtection password="CDCC" sheet="1" objects="1" scenarios="1"/>
  <mergeCells count="9">
    <mergeCell ref="A33:B33"/>
    <mergeCell ref="A34:B34"/>
    <mergeCell ref="A6:B6"/>
    <mergeCell ref="A15:B15"/>
    <mergeCell ref="A28:B28"/>
    <mergeCell ref="A13:B13"/>
    <mergeCell ref="A29:B29"/>
    <mergeCell ref="A30:B30"/>
    <mergeCell ref="A31:B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1"/>
  <sheetViews>
    <sheetView topLeftCell="A7" zoomScale="80" zoomScaleNormal="80" workbookViewId="0">
      <selection activeCell="J32" sqref="J32"/>
    </sheetView>
  </sheetViews>
  <sheetFormatPr defaultRowHeight="15" x14ac:dyDescent="0.25"/>
  <cols>
    <col min="1" max="1" width="35.85546875" style="14" bestFit="1" customWidth="1"/>
    <col min="2" max="3" width="20.5703125" style="14" customWidth="1"/>
    <col min="4" max="4" width="19.42578125" style="14" customWidth="1"/>
    <col min="5" max="5" width="17.42578125" style="14" customWidth="1"/>
    <col min="6" max="6" width="14.5703125" style="14" customWidth="1"/>
    <col min="7" max="16384" width="9.140625" style="14"/>
  </cols>
  <sheetData>
    <row r="1" spans="1:11" s="17" customFormat="1" x14ac:dyDescent="0.25">
      <c r="A1" s="58" t="s">
        <v>94</v>
      </c>
      <c r="B1" s="39" t="str">
        <f>IF(INSTRUCTIONS!B1="", "", VLOOKUP('Plan Prep'!A1, INSTRUCTIONS!A1:B4, 2, FALSE))</f>
        <v/>
      </c>
    </row>
    <row r="2" spans="1:11" s="17" customFormat="1" x14ac:dyDescent="0.25">
      <c r="A2" s="58" t="s">
        <v>62</v>
      </c>
      <c r="B2" s="39" t="str">
        <f>IF(INSTRUCTIONS!B2="", "", VLOOKUP('Plan Prep'!A2, INSTRUCTIONS!A2:B5, 2, FALSE))</f>
        <v/>
      </c>
      <c r="C2" s="39"/>
    </row>
    <row r="3" spans="1:11" s="17" customFormat="1" x14ac:dyDescent="0.25">
      <c r="A3" s="58" t="s">
        <v>41</v>
      </c>
      <c r="B3" s="40" t="str">
        <f>IF(INSTRUCTIONS!B3="", "", VLOOKUP('Plan Prep'!A3, INSTRUCTIONS!A3:B6, 2, FALSE))</f>
        <v/>
      </c>
    </row>
    <row r="4" spans="1:11" s="17" customFormat="1" x14ac:dyDescent="0.25">
      <c r="A4" s="58" t="s">
        <v>42</v>
      </c>
      <c r="B4" s="39" t="str">
        <f>IF(INSTRUCTIONS!B4="", "", VLOOKUP('Plan Prep'!A4, INSTRUCTIONS!A4:B7, 2, FALSE))</f>
        <v/>
      </c>
    </row>
    <row r="5" spans="1:11" s="17" customFormat="1" x14ac:dyDescent="0.25"/>
    <row r="6" spans="1:11" s="17" customFormat="1" ht="15" customHeight="1" x14ac:dyDescent="0.25">
      <c r="A6" s="94" t="s">
        <v>61</v>
      </c>
      <c r="B6" s="94"/>
      <c r="C6" s="94"/>
      <c r="D6" s="94"/>
      <c r="E6" s="94"/>
      <c r="F6" s="94"/>
    </row>
    <row r="7" spans="1:11" s="17" customFormat="1" x14ac:dyDescent="0.25">
      <c r="A7" s="94"/>
      <c r="B7" s="94"/>
      <c r="C7" s="94"/>
      <c r="D7" s="94"/>
      <c r="E7" s="94"/>
      <c r="F7" s="94"/>
    </row>
    <row r="8" spans="1:11" s="17" customFormat="1" ht="15.75" thickBot="1" x14ac:dyDescent="0.3">
      <c r="A8" s="95"/>
      <c r="B8" s="95"/>
      <c r="C8" s="95"/>
      <c r="D8" s="95"/>
      <c r="E8" s="95"/>
      <c r="F8" s="95"/>
    </row>
    <row r="9" spans="1:11" s="17" customFormat="1" ht="26.25" customHeight="1" thickBot="1" x14ac:dyDescent="0.4">
      <c r="A9" s="96" t="s">
        <v>53</v>
      </c>
      <c r="B9" s="97"/>
      <c r="C9" s="97"/>
      <c r="D9" s="97"/>
      <c r="E9" s="97"/>
      <c r="F9" s="98"/>
    </row>
    <row r="10" spans="1:11" s="17" customFormat="1" ht="15.75" thickBot="1" x14ac:dyDescent="0.3">
      <c r="A10" s="16"/>
      <c r="B10" s="55" t="s">
        <v>0</v>
      </c>
      <c r="C10" s="55" t="s">
        <v>1</v>
      </c>
      <c r="D10" s="55" t="s">
        <v>2</v>
      </c>
      <c r="E10" s="55" t="s">
        <v>3</v>
      </c>
      <c r="F10" s="55" t="s">
        <v>11</v>
      </c>
    </row>
    <row r="11" spans="1:11" s="17" customFormat="1" ht="15.75" thickBot="1" x14ac:dyDescent="0.3">
      <c r="A11" s="16"/>
      <c r="B11" s="55" t="s">
        <v>4</v>
      </c>
      <c r="C11" s="55" t="s">
        <v>5</v>
      </c>
      <c r="D11" s="55" t="s">
        <v>6</v>
      </c>
      <c r="E11" s="55" t="s">
        <v>7</v>
      </c>
      <c r="F11" s="18"/>
    </row>
    <row r="12" spans="1:11" ht="52.5" customHeight="1" thickBot="1" x14ac:dyDescent="0.3">
      <c r="A12" s="19" t="s">
        <v>104</v>
      </c>
      <c r="B12" s="15" t="s">
        <v>10</v>
      </c>
      <c r="C12" s="15" t="s">
        <v>10</v>
      </c>
      <c r="D12" s="15" t="s">
        <v>10</v>
      </c>
      <c r="E12" s="15" t="s">
        <v>10</v>
      </c>
      <c r="F12" s="13" t="s">
        <v>2</v>
      </c>
    </row>
    <row r="13" spans="1:11" s="17" customFormat="1" ht="17.25" customHeight="1" thickBot="1" x14ac:dyDescent="0.3">
      <c r="A13" s="91" t="s">
        <v>54</v>
      </c>
      <c r="B13" s="92"/>
      <c r="C13" s="92"/>
      <c r="D13" s="92"/>
      <c r="E13" s="93"/>
      <c r="F13" s="20">
        <f>SUM(IF(F12="Unsatisfactory",1,0)+IF(F12="Basic",2,0)+IF(F12="Proficient",3,0)+IF(F12="Distinguished",4,0))</f>
        <v>3</v>
      </c>
    </row>
    <row r="14" spans="1:11" ht="52.5" customHeight="1" thickBot="1" x14ac:dyDescent="0.3">
      <c r="A14" s="19" t="s">
        <v>105</v>
      </c>
      <c r="B14" s="15" t="s">
        <v>10</v>
      </c>
      <c r="C14" s="15" t="s">
        <v>10</v>
      </c>
      <c r="D14" s="15" t="s">
        <v>10</v>
      </c>
      <c r="E14" s="15" t="s">
        <v>10</v>
      </c>
      <c r="F14" s="13"/>
    </row>
    <row r="15" spans="1:11" s="17" customFormat="1" ht="20.25" customHeight="1" thickBot="1" x14ac:dyDescent="0.3">
      <c r="A15" s="21" t="s">
        <v>55</v>
      </c>
      <c r="B15" s="22"/>
      <c r="C15" s="22"/>
      <c r="D15" s="22"/>
      <c r="E15" s="23"/>
      <c r="F15" s="20">
        <f>SUM(IF(F14="Unsatisfactory",1,0)+IF(F14="Basic",2,0)+IF(F14="Proficient",3,0)+IF(F14="Distinguished",4,0))</f>
        <v>0</v>
      </c>
      <c r="H15" s="59"/>
      <c r="I15" s="59"/>
      <c r="J15" s="59"/>
      <c r="K15" s="59"/>
    </row>
    <row r="16" spans="1:11" ht="52.5" customHeight="1" thickBot="1" x14ac:dyDescent="0.3">
      <c r="A16" s="19" t="s">
        <v>106</v>
      </c>
      <c r="B16" s="15" t="s">
        <v>10</v>
      </c>
      <c r="C16" s="15" t="s">
        <v>10</v>
      </c>
      <c r="D16" s="15" t="s">
        <v>10</v>
      </c>
      <c r="E16" s="15" t="s">
        <v>10</v>
      </c>
      <c r="F16" s="13" t="s">
        <v>3</v>
      </c>
    </row>
    <row r="17" spans="1:11" s="17" customFormat="1" ht="17.25" customHeight="1" thickBot="1" x14ac:dyDescent="0.3">
      <c r="A17" s="91" t="s">
        <v>56</v>
      </c>
      <c r="B17" s="92"/>
      <c r="C17" s="92"/>
      <c r="D17" s="92"/>
      <c r="E17" s="93"/>
      <c r="F17" s="20">
        <f>SUM(IF(F16="Unsatisfactory",1,0)+IF(F16="Basic",2,0)+IF(F16="Proficient",3,0)+IF(F16="Distinguished",4,0))</f>
        <v>4</v>
      </c>
    </row>
    <row r="18" spans="1:11" ht="63.75" thickBot="1" x14ac:dyDescent="0.3">
      <c r="A18" s="19" t="s">
        <v>107</v>
      </c>
      <c r="B18" s="15" t="s">
        <v>10</v>
      </c>
      <c r="C18" s="15" t="s">
        <v>10</v>
      </c>
      <c r="D18" s="15" t="s">
        <v>10</v>
      </c>
      <c r="E18" s="15" t="s">
        <v>10</v>
      </c>
      <c r="F18" s="13" t="s">
        <v>0</v>
      </c>
    </row>
    <row r="19" spans="1:11" s="17" customFormat="1" ht="20.25" customHeight="1" thickBot="1" x14ac:dyDescent="0.3">
      <c r="A19" s="21" t="s">
        <v>57</v>
      </c>
      <c r="B19" s="22"/>
      <c r="C19" s="22"/>
      <c r="D19" s="22"/>
      <c r="E19" s="23"/>
      <c r="F19" s="20">
        <f>SUM(IF(F18="Unsatisfactory",1,0)+IF(F18="Basic",2,0)+IF(F18="Proficient",3,0)+IF(F18="Distinguished",4,0))</f>
        <v>1</v>
      </c>
      <c r="H19" s="59"/>
      <c r="I19" s="59"/>
      <c r="J19" s="59"/>
      <c r="K19" s="59"/>
    </row>
    <row r="20" spans="1:11" ht="52.5" customHeight="1" thickBot="1" x14ac:dyDescent="0.3">
      <c r="A20" s="19" t="s">
        <v>108</v>
      </c>
      <c r="B20" s="15" t="s">
        <v>10</v>
      </c>
      <c r="C20" s="15" t="s">
        <v>10</v>
      </c>
      <c r="D20" s="15" t="s">
        <v>10</v>
      </c>
      <c r="E20" s="15" t="s">
        <v>10</v>
      </c>
      <c r="F20" s="13"/>
    </row>
    <row r="21" spans="1:11" s="17" customFormat="1" ht="20.25" customHeight="1" thickBot="1" x14ac:dyDescent="0.3">
      <c r="A21" s="21" t="s">
        <v>58</v>
      </c>
      <c r="B21" s="22"/>
      <c r="C21" s="22"/>
      <c r="D21" s="22"/>
      <c r="E21" s="23"/>
      <c r="F21" s="20">
        <f>SUM(IF(F20="Unsatisfactory",1,0)+IF(F20="Basic",2,0)+IF(F20="Proficient",3,0)+IF(F20="Distinguished",4,0))</f>
        <v>0</v>
      </c>
      <c r="H21" s="59"/>
      <c r="I21" s="59"/>
      <c r="J21" s="59"/>
      <c r="K21" s="59"/>
    </row>
    <row r="22" spans="1:11" ht="52.5" customHeight="1" thickBot="1" x14ac:dyDescent="0.3">
      <c r="A22" s="19" t="s">
        <v>109</v>
      </c>
      <c r="B22" s="15" t="s">
        <v>10</v>
      </c>
      <c r="C22" s="15" t="s">
        <v>10</v>
      </c>
      <c r="D22" s="15" t="s">
        <v>10</v>
      </c>
      <c r="E22" s="15" t="s">
        <v>10</v>
      </c>
      <c r="F22" s="13"/>
    </row>
    <row r="23" spans="1:11" s="17" customFormat="1" ht="20.25" customHeight="1" thickBot="1" x14ac:dyDescent="0.3">
      <c r="A23" s="21" t="s">
        <v>59</v>
      </c>
      <c r="B23" s="22"/>
      <c r="C23" s="22"/>
      <c r="D23" s="22"/>
      <c r="E23" s="23"/>
      <c r="F23" s="20">
        <f>SUM(IF(F22="Unsatisfactory",1,0)+IF(F22="Basic",2,0)+IF(F22="Proficient",3,0)+IF(F22="Distinguished",4,0))</f>
        <v>0</v>
      </c>
      <c r="H23" s="59"/>
      <c r="I23" s="59"/>
      <c r="J23" s="59"/>
      <c r="K23" s="59"/>
    </row>
    <row r="24" spans="1:11" s="17" customFormat="1" ht="23.25" customHeight="1" thickBot="1" x14ac:dyDescent="0.3">
      <c r="A24" s="82" t="s">
        <v>8</v>
      </c>
      <c r="B24" s="83"/>
      <c r="C24" s="83"/>
      <c r="D24" s="83"/>
      <c r="E24" s="84"/>
      <c r="F24" s="25">
        <f>SUM(F13,F15, F17, F19, F21, F23)</f>
        <v>8</v>
      </c>
      <c r="H24" s="59"/>
      <c r="I24" s="59"/>
      <c r="J24" s="59"/>
      <c r="K24" s="59"/>
    </row>
    <row r="25" spans="1:11" s="17" customFormat="1" ht="23.25" customHeight="1" thickBot="1" x14ac:dyDescent="0.3">
      <c r="A25" s="82" t="s">
        <v>17</v>
      </c>
      <c r="B25" s="83"/>
      <c r="C25" s="83"/>
      <c r="D25" s="83"/>
      <c r="E25" s="84"/>
      <c r="F25" s="25">
        <f>SUM(IF(F12&gt;0,4,0)+(IF(F14&gt;0,4,0)+(IF(F16&gt;0,4,0)+(IF(F18&gt;0,4,0)+(IF(F20&gt;0,4,0)+(IF(F22&gt;0,4,0)))))))</f>
        <v>12</v>
      </c>
      <c r="H25" s="59"/>
      <c r="I25" s="59"/>
      <c r="J25" s="59"/>
      <c r="K25" s="59"/>
    </row>
    <row r="26" spans="1:11" s="17" customFormat="1" ht="18" customHeight="1" x14ac:dyDescent="0.25">
      <c r="A26" s="85" t="s">
        <v>60</v>
      </c>
      <c r="B26" s="86"/>
      <c r="C26" s="87"/>
      <c r="D26" s="79" t="s">
        <v>9</v>
      </c>
      <c r="E26" s="80"/>
      <c r="F26" s="81"/>
      <c r="H26" s="59"/>
      <c r="I26" s="59"/>
      <c r="J26" s="59"/>
      <c r="K26" s="59"/>
    </row>
    <row r="27" spans="1:11" s="17" customFormat="1" ht="17.25" customHeight="1" thickBot="1" x14ac:dyDescent="0.3">
      <c r="A27" s="88"/>
      <c r="B27" s="89"/>
      <c r="C27" s="90"/>
      <c r="D27" s="26"/>
      <c r="E27" s="27" t="str">
        <f>IF(F24/(F25/4)&gt;3.49, "DISTINGUISHED", IF(F24/(F25/4)&gt;2.49, "PROFICIENT", IF(F24/(F25/4)&gt;1.49, "BASIC", "UNSATISFACTORY")))</f>
        <v>PROFICIENT</v>
      </c>
      <c r="F27" s="28"/>
      <c r="H27" s="59"/>
      <c r="I27" s="59"/>
      <c r="J27" s="59"/>
      <c r="K27" s="59"/>
    </row>
    <row r="31" spans="1:11" x14ac:dyDescent="0.25">
      <c r="A31"/>
    </row>
  </sheetData>
  <sheetProtection password="CDCC" sheet="1" objects="1" scenarios="1"/>
  <mergeCells count="8">
    <mergeCell ref="D26:F26"/>
    <mergeCell ref="A25:E25"/>
    <mergeCell ref="A26:C27"/>
    <mergeCell ref="A17:E17"/>
    <mergeCell ref="A6:F8"/>
    <mergeCell ref="A13:E13"/>
    <mergeCell ref="A9:F9"/>
    <mergeCell ref="A24:E24"/>
  </mergeCells>
  <dataValidations count="1">
    <dataValidation type="list" allowBlank="1" showInputMessage="1" showErrorMessage="1" sqref="F14 F12 F18 F16 F20 F22" xr:uid="{00000000-0002-0000-0100-000000000000}">
      <formula1>$A$10:$E$10</formula1>
    </dataValidation>
  </dataValidations>
  <pageMargins left="0.2" right="0.2" top="0.25" bottom="0.25" header="0" footer="0"/>
  <pageSetup scale="80"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5"/>
  <sheetViews>
    <sheetView zoomScale="80" zoomScaleNormal="80" workbookViewId="0">
      <selection activeCell="A9" sqref="A9:F9"/>
    </sheetView>
  </sheetViews>
  <sheetFormatPr defaultRowHeight="15" x14ac:dyDescent="0.25"/>
  <cols>
    <col min="1" max="1" width="33" style="17" bestFit="1" customWidth="1"/>
    <col min="2" max="3" width="20.5703125" style="17" customWidth="1"/>
    <col min="4" max="4" width="19.42578125" style="17" customWidth="1"/>
    <col min="5" max="5" width="17.42578125" style="17" customWidth="1"/>
    <col min="6" max="6" width="14.5703125" style="17" customWidth="1"/>
    <col min="7" max="16384" width="9.140625" style="17"/>
  </cols>
  <sheetData>
    <row r="1" spans="1:6" x14ac:dyDescent="0.25">
      <c r="A1" s="58" t="s">
        <v>94</v>
      </c>
      <c r="B1" s="39" t="str">
        <f>IF(INSTRUCTIONS!B1="", "", VLOOKUP('Plan Prep'!A1, INSTRUCTIONS!A1:B4, 2, FALSE))</f>
        <v/>
      </c>
    </row>
    <row r="2" spans="1:6" x14ac:dyDescent="0.25">
      <c r="A2" s="58" t="s">
        <v>62</v>
      </c>
      <c r="B2" s="39" t="str">
        <f>IF(INSTRUCTIONS!B2="", "", VLOOKUP('Plan Prep'!A2, INSTRUCTIONS!A2:B5, 2, FALSE))</f>
        <v/>
      </c>
      <c r="C2" s="39"/>
    </row>
    <row r="3" spans="1:6" x14ac:dyDescent="0.25">
      <c r="A3" s="58" t="s">
        <v>41</v>
      </c>
      <c r="B3" s="40" t="str">
        <f>IF(INSTRUCTIONS!B3="", "", VLOOKUP('Plan Prep'!A3, INSTRUCTIONS!A3:B6, 2, FALSE))</f>
        <v/>
      </c>
    </row>
    <row r="4" spans="1:6" x14ac:dyDescent="0.25">
      <c r="A4" s="58" t="s">
        <v>42</v>
      </c>
      <c r="B4" s="39" t="str">
        <f>IF(INSTRUCTIONS!B4="", "", VLOOKUP('Plan Prep'!A4, INSTRUCTIONS!A4:B7, 2, FALSE))</f>
        <v/>
      </c>
    </row>
    <row r="6" spans="1:6" ht="15" customHeight="1" x14ac:dyDescent="0.25">
      <c r="A6" s="94" t="s">
        <v>61</v>
      </c>
      <c r="B6" s="94"/>
      <c r="C6" s="94"/>
      <c r="D6" s="94"/>
      <c r="E6" s="94"/>
      <c r="F6" s="94"/>
    </row>
    <row r="7" spans="1:6" x14ac:dyDescent="0.25">
      <c r="A7" s="94"/>
      <c r="B7" s="94"/>
      <c r="C7" s="94"/>
      <c r="D7" s="94"/>
      <c r="E7" s="94"/>
      <c r="F7" s="94"/>
    </row>
    <row r="8" spans="1:6" ht="15.75" thickBot="1" x14ac:dyDescent="0.3">
      <c r="A8" s="95"/>
      <c r="B8" s="95"/>
      <c r="C8" s="95"/>
      <c r="D8" s="95"/>
      <c r="E8" s="95"/>
      <c r="F8" s="95"/>
    </row>
    <row r="9" spans="1:6" s="41" customFormat="1" ht="26.25" customHeight="1" thickBot="1" x14ac:dyDescent="0.4">
      <c r="A9" s="96" t="s">
        <v>102</v>
      </c>
      <c r="B9" s="97"/>
      <c r="C9" s="97"/>
      <c r="D9" s="97"/>
      <c r="E9" s="97"/>
      <c r="F9" s="98"/>
    </row>
    <row r="10" spans="1:6" ht="15.75" thickBot="1" x14ac:dyDescent="0.3">
      <c r="A10" s="16"/>
      <c r="B10" s="55" t="s">
        <v>0</v>
      </c>
      <c r="C10" s="55" t="s">
        <v>1</v>
      </c>
      <c r="D10" s="55" t="s">
        <v>2</v>
      </c>
      <c r="E10" s="55" t="s">
        <v>3</v>
      </c>
      <c r="F10" s="55" t="s">
        <v>11</v>
      </c>
    </row>
    <row r="11" spans="1:6" ht="15.75" thickBot="1" x14ac:dyDescent="0.3">
      <c r="A11" s="16"/>
      <c r="B11" s="55" t="s">
        <v>4</v>
      </c>
      <c r="C11" s="55" t="s">
        <v>5</v>
      </c>
      <c r="D11" s="55" t="s">
        <v>6</v>
      </c>
      <c r="E11" s="55" t="s">
        <v>7</v>
      </c>
      <c r="F11" s="18"/>
    </row>
    <row r="12" spans="1:6" ht="52.5" customHeight="1" thickBot="1" x14ac:dyDescent="0.3">
      <c r="A12" s="19" t="s">
        <v>69</v>
      </c>
      <c r="B12" s="15" t="s">
        <v>10</v>
      </c>
      <c r="C12" s="15" t="s">
        <v>10</v>
      </c>
      <c r="D12" s="15" t="s">
        <v>10</v>
      </c>
      <c r="E12" s="15" t="s">
        <v>10</v>
      </c>
      <c r="F12" s="13" t="s">
        <v>0</v>
      </c>
    </row>
    <row r="13" spans="1:6" ht="16.5" thickBot="1" x14ac:dyDescent="0.3">
      <c r="A13" s="91" t="s">
        <v>64</v>
      </c>
      <c r="B13" s="92"/>
      <c r="C13" s="92"/>
      <c r="D13" s="92"/>
      <c r="E13" s="93"/>
      <c r="F13" s="20">
        <f>SUM(IF(F12="Unsatisfactory",1,0)+IF(F12="Basic",2,0)+IF(F12="Proficient",3,0)+IF(F12="Distinguished",4,0))</f>
        <v>1</v>
      </c>
    </row>
    <row r="14" spans="1:6" ht="52.5" customHeight="1" thickBot="1" x14ac:dyDescent="0.3">
      <c r="A14" s="19" t="s">
        <v>110</v>
      </c>
      <c r="B14" s="15" t="s">
        <v>10</v>
      </c>
      <c r="C14" s="15" t="s">
        <v>10</v>
      </c>
      <c r="D14" s="15" t="s">
        <v>10</v>
      </c>
      <c r="E14" s="15" t="s">
        <v>10</v>
      </c>
      <c r="F14" s="13" t="s">
        <v>2</v>
      </c>
    </row>
    <row r="15" spans="1:6" ht="16.5" thickBot="1" x14ac:dyDescent="0.3">
      <c r="A15" s="21" t="s">
        <v>65</v>
      </c>
      <c r="B15" s="22"/>
      <c r="C15" s="22"/>
      <c r="D15" s="22"/>
      <c r="E15" s="23"/>
      <c r="F15" s="20">
        <f>SUM(IF(F14="Unsatisfactory",1,0)+IF(F14="Basic",2,0)+IF(F14="Proficient",3,0)+IF(F14="Distinguished",4,0))</f>
        <v>3</v>
      </c>
    </row>
    <row r="16" spans="1:6" ht="52.5" customHeight="1" thickBot="1" x14ac:dyDescent="0.3">
      <c r="A16" s="19" t="s">
        <v>111</v>
      </c>
      <c r="B16" s="15" t="s">
        <v>10</v>
      </c>
      <c r="C16" s="15" t="s">
        <v>10</v>
      </c>
      <c r="D16" s="15" t="s">
        <v>10</v>
      </c>
      <c r="E16" s="15" t="s">
        <v>10</v>
      </c>
      <c r="F16" s="13" t="s">
        <v>2</v>
      </c>
    </row>
    <row r="17" spans="1:6" ht="16.5" thickBot="1" x14ac:dyDescent="0.3">
      <c r="A17" s="91" t="s">
        <v>66</v>
      </c>
      <c r="B17" s="92"/>
      <c r="C17" s="92"/>
      <c r="D17" s="92"/>
      <c r="E17" s="93"/>
      <c r="F17" s="20">
        <f>SUM(IF(F16="Unsatisfactory",1,0)+IF(F16="Basic",2,0)+IF(F16="Proficient",3,0)+IF(F16="Distinguished",4,0))</f>
        <v>3</v>
      </c>
    </row>
    <row r="18" spans="1:6" ht="63.75" thickBot="1" x14ac:dyDescent="0.3">
      <c r="A18" s="19" t="s">
        <v>112</v>
      </c>
      <c r="B18" s="15" t="s">
        <v>10</v>
      </c>
      <c r="C18" s="15" t="s">
        <v>10</v>
      </c>
      <c r="D18" s="15" t="s">
        <v>10</v>
      </c>
      <c r="E18" s="15" t="s">
        <v>10</v>
      </c>
      <c r="F18" s="13" t="s">
        <v>2</v>
      </c>
    </row>
    <row r="19" spans="1:6" ht="16.5" thickBot="1" x14ac:dyDescent="0.3">
      <c r="A19" s="21" t="s">
        <v>67</v>
      </c>
      <c r="B19" s="22"/>
      <c r="C19" s="22"/>
      <c r="D19" s="22"/>
      <c r="E19" s="23"/>
      <c r="F19" s="20">
        <f>SUM(IF(F18="Unsatisfactory",1,0)+IF(F18="Basic",2,0)+IF(F18="Proficient",3,0)+IF(F18="Distinguished",4,0))</f>
        <v>3</v>
      </c>
    </row>
    <row r="20" spans="1:6" ht="52.5" customHeight="1" thickBot="1" x14ac:dyDescent="0.3">
      <c r="A20" s="19" t="s">
        <v>70</v>
      </c>
      <c r="B20" s="15" t="s">
        <v>10</v>
      </c>
      <c r="C20" s="15" t="s">
        <v>10</v>
      </c>
      <c r="D20" s="15" t="s">
        <v>10</v>
      </c>
      <c r="E20" s="15" t="s">
        <v>10</v>
      </c>
      <c r="F20" s="13" t="s">
        <v>2</v>
      </c>
    </row>
    <row r="21" spans="1:6" ht="16.5" thickBot="1" x14ac:dyDescent="0.3">
      <c r="A21" s="21" t="s">
        <v>68</v>
      </c>
      <c r="B21" s="22"/>
      <c r="C21" s="22"/>
      <c r="D21" s="22"/>
      <c r="E21" s="23"/>
      <c r="F21" s="20">
        <f>SUM(IF(F20="Unsatisfactory",1,0)+IF(F20="Basic",2,0)+IF(F20="Proficient",3,0)+IF(F20="Distinguished",4,0))</f>
        <v>3</v>
      </c>
    </row>
    <row r="22" spans="1:6" ht="16.5" thickBot="1" x14ac:dyDescent="0.3">
      <c r="A22" s="82"/>
      <c r="B22" s="83"/>
      <c r="C22" s="83"/>
      <c r="D22" s="83"/>
      <c r="E22" s="84"/>
      <c r="F22" s="24">
        <f>SUM(F13,F15,F17,F19,F21)</f>
        <v>13</v>
      </c>
    </row>
    <row r="23" spans="1:6" ht="16.5" thickBot="1" x14ac:dyDescent="0.3">
      <c r="A23" s="99" t="s">
        <v>17</v>
      </c>
      <c r="B23" s="99"/>
      <c r="C23" s="99"/>
      <c r="D23" s="99"/>
      <c r="E23" s="99"/>
      <c r="F23" s="25">
        <f>SUM(IF(F13&gt;0,4,0)+(IF(F15&gt;0,4,0)+(IF(F17&gt;0,4,0)+(IF(F19&gt;0,4,0)+(IF(F21&gt;0,4,0))))))</f>
        <v>20</v>
      </c>
    </row>
    <row r="24" spans="1:6" ht="15.75" customHeight="1" x14ac:dyDescent="0.25">
      <c r="A24" s="85" t="s">
        <v>71</v>
      </c>
      <c r="B24" s="86"/>
      <c r="C24" s="87"/>
      <c r="D24" s="79" t="s">
        <v>13</v>
      </c>
      <c r="E24" s="80"/>
      <c r="F24" s="81"/>
    </row>
    <row r="25" spans="1:6" ht="14.25" customHeight="1" thickBot="1" x14ac:dyDescent="0.3">
      <c r="A25" s="88"/>
      <c r="B25" s="89"/>
      <c r="C25" s="90"/>
      <c r="D25" s="26"/>
      <c r="E25" s="27" t="str">
        <f>IF(F22/(F23/4)&gt;3.49, "DISTINGUISHED", IF(F22/(F23/4)&gt;2.49, "PROFICIENT", IF(F22/(F23/4)&gt;1.49, "BASIC", "UNSATISFACTORY")))</f>
        <v>PROFICIENT</v>
      </c>
      <c r="F25" s="28"/>
    </row>
    <row r="35" ht="31.5" customHeight="1" x14ac:dyDescent="0.25"/>
  </sheetData>
  <sheetProtection password="CDCC" sheet="1" objects="1" scenarios="1"/>
  <mergeCells count="8">
    <mergeCell ref="A6:F8"/>
    <mergeCell ref="A9:F9"/>
    <mergeCell ref="A22:E22"/>
    <mergeCell ref="A24:C25"/>
    <mergeCell ref="D24:F24"/>
    <mergeCell ref="A13:E13"/>
    <mergeCell ref="A17:E17"/>
    <mergeCell ref="A23:E23"/>
  </mergeCells>
  <dataValidations count="1">
    <dataValidation type="list" allowBlank="1" showInputMessage="1" showErrorMessage="1" sqref="F12 F20 F18 F16 F14" xr:uid="{00000000-0002-0000-0200-000000000000}">
      <formula1>$A$10:$E$10</formula1>
    </dataValidation>
  </dataValidations>
  <pageMargins left="0.7" right="0.7" top="0.25" bottom="0.25" header="0.3" footer="0.3"/>
  <pageSetup scale="93" fitToWidth="0" orientation="landscape" r:id="rId1"/>
  <rowBreaks count="1" manualBreakCount="1">
    <brk id="2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5"/>
  <sheetViews>
    <sheetView zoomScale="80" zoomScaleNormal="80" workbookViewId="0">
      <selection activeCell="A28" sqref="A28"/>
    </sheetView>
  </sheetViews>
  <sheetFormatPr defaultRowHeight="15" x14ac:dyDescent="0.25"/>
  <cols>
    <col min="1" max="1" width="34.140625" style="17" customWidth="1"/>
    <col min="2" max="3" width="20.5703125" style="17" customWidth="1"/>
    <col min="4" max="4" width="19.42578125" style="17" customWidth="1"/>
    <col min="5" max="5" width="17.42578125" style="17" customWidth="1"/>
    <col min="6" max="6" width="14.5703125" style="17" customWidth="1"/>
    <col min="7" max="16384" width="9.140625" style="17"/>
  </cols>
  <sheetData>
    <row r="1" spans="1:6" x14ac:dyDescent="0.25">
      <c r="A1" s="58" t="s">
        <v>94</v>
      </c>
      <c r="B1" s="39" t="str">
        <f>IF(INSTRUCTIONS!B1="", "", VLOOKUP('Plan Prep'!A1, INSTRUCTIONS!A1:B4, 2, FALSE))</f>
        <v/>
      </c>
      <c r="C1" s="39"/>
    </row>
    <row r="2" spans="1:6" x14ac:dyDescent="0.25">
      <c r="A2" s="58" t="s">
        <v>62</v>
      </c>
      <c r="B2" s="39" t="str">
        <f>IF(INSTRUCTIONS!B2="", "", VLOOKUP('Plan Prep'!A2, INSTRUCTIONS!A2:B5, 2, FALSE))</f>
        <v/>
      </c>
    </row>
    <row r="3" spans="1:6" x14ac:dyDescent="0.25">
      <c r="A3" s="58" t="s">
        <v>41</v>
      </c>
      <c r="B3" s="40" t="str">
        <f>IF(INSTRUCTIONS!B3="", "", VLOOKUP('Plan Prep'!A3, INSTRUCTIONS!A3:B6, 2, FALSE))</f>
        <v/>
      </c>
    </row>
    <row r="4" spans="1:6" x14ac:dyDescent="0.25">
      <c r="A4" s="58" t="s">
        <v>42</v>
      </c>
      <c r="B4" s="39" t="str">
        <f>IF(INSTRUCTIONS!B4="", "", VLOOKUP('Plan Prep'!A4, INSTRUCTIONS!A4:B7, 2, FALSE))</f>
        <v/>
      </c>
    </row>
    <row r="6" spans="1:6" ht="15" customHeight="1" x14ac:dyDescent="0.25">
      <c r="A6" s="94" t="s">
        <v>61</v>
      </c>
      <c r="B6" s="94"/>
      <c r="C6" s="94"/>
      <c r="D6" s="94"/>
      <c r="E6" s="94"/>
      <c r="F6" s="94"/>
    </row>
    <row r="7" spans="1:6" x14ac:dyDescent="0.25">
      <c r="A7" s="94"/>
      <c r="B7" s="94"/>
      <c r="C7" s="94"/>
      <c r="D7" s="94"/>
      <c r="E7" s="94"/>
      <c r="F7" s="94"/>
    </row>
    <row r="8" spans="1:6" ht="15.75" thickBot="1" x14ac:dyDescent="0.3">
      <c r="A8" s="95"/>
      <c r="B8" s="95"/>
      <c r="C8" s="95"/>
      <c r="D8" s="95"/>
      <c r="E8" s="95"/>
      <c r="F8" s="95"/>
    </row>
    <row r="9" spans="1:6" ht="26.25" customHeight="1" thickBot="1" x14ac:dyDescent="0.4">
      <c r="A9" s="96" t="s">
        <v>103</v>
      </c>
      <c r="B9" s="97"/>
      <c r="C9" s="97"/>
      <c r="D9" s="97"/>
      <c r="E9" s="97"/>
      <c r="F9" s="98"/>
    </row>
    <row r="10" spans="1:6" ht="15.75" thickBot="1" x14ac:dyDescent="0.3">
      <c r="A10" s="16"/>
      <c r="B10" s="55" t="s">
        <v>0</v>
      </c>
      <c r="C10" s="55" t="s">
        <v>1</v>
      </c>
      <c r="D10" s="55" t="s">
        <v>2</v>
      </c>
      <c r="E10" s="55" t="s">
        <v>3</v>
      </c>
      <c r="F10" s="55" t="s">
        <v>11</v>
      </c>
    </row>
    <row r="11" spans="1:6" ht="15.75" thickBot="1" x14ac:dyDescent="0.3">
      <c r="A11" s="16"/>
      <c r="B11" s="55" t="s">
        <v>4</v>
      </c>
      <c r="C11" s="55" t="s">
        <v>5</v>
      </c>
      <c r="D11" s="55" t="s">
        <v>6</v>
      </c>
      <c r="E11" s="55" t="s">
        <v>7</v>
      </c>
      <c r="F11" s="18"/>
    </row>
    <row r="12" spans="1:6" ht="52.5" customHeight="1" thickBot="1" x14ac:dyDescent="0.3">
      <c r="A12" s="19" t="s">
        <v>113</v>
      </c>
      <c r="B12" s="15" t="s">
        <v>10</v>
      </c>
      <c r="C12" s="15" t="s">
        <v>10</v>
      </c>
      <c r="D12" s="15" t="s">
        <v>10</v>
      </c>
      <c r="E12" s="15" t="s">
        <v>10</v>
      </c>
      <c r="F12" s="13" t="s">
        <v>3</v>
      </c>
    </row>
    <row r="13" spans="1:6" ht="17.25" customHeight="1" thickBot="1" x14ac:dyDescent="0.3">
      <c r="A13" s="52" t="s">
        <v>72</v>
      </c>
      <c r="B13" s="53"/>
      <c r="C13" s="53"/>
      <c r="D13" s="53"/>
      <c r="E13" s="54"/>
      <c r="F13" s="20">
        <f>SUM(IF(F12="Unsatisfactory",1,0)+IF(F12="Basic",2,0)+IF(F12="Proficient",3,0)+IF(F12="Distinguished",4,0))</f>
        <v>4</v>
      </c>
    </row>
    <row r="14" spans="1:6" ht="79.5" thickBot="1" x14ac:dyDescent="0.3">
      <c r="A14" s="19" t="s">
        <v>114</v>
      </c>
      <c r="B14" s="15" t="s">
        <v>10</v>
      </c>
      <c r="C14" s="15" t="s">
        <v>10</v>
      </c>
      <c r="D14" s="15" t="s">
        <v>10</v>
      </c>
      <c r="E14" s="15" t="s">
        <v>10</v>
      </c>
      <c r="F14" s="13" t="s">
        <v>2</v>
      </c>
    </row>
    <row r="15" spans="1:6" ht="20.25" customHeight="1" thickBot="1" x14ac:dyDescent="0.3">
      <c r="A15" s="21" t="s">
        <v>73</v>
      </c>
      <c r="B15" s="22"/>
      <c r="C15" s="22"/>
      <c r="D15" s="22"/>
      <c r="E15" s="23"/>
      <c r="F15" s="20">
        <f>SUM(IF(F14="Unsatisfactory",1,0)+IF(F14="Basic",2,0)+IF(F14="Proficient",3,0)+IF(F14="Distinguished",4,0))</f>
        <v>3</v>
      </c>
    </row>
    <row r="16" spans="1:6" ht="52.5" customHeight="1" thickBot="1" x14ac:dyDescent="0.3">
      <c r="A16" s="19" t="s">
        <v>115</v>
      </c>
      <c r="B16" s="15" t="s">
        <v>10</v>
      </c>
      <c r="C16" s="15" t="s">
        <v>10</v>
      </c>
      <c r="D16" s="15" t="s">
        <v>10</v>
      </c>
      <c r="E16" s="15" t="s">
        <v>10</v>
      </c>
      <c r="F16" s="13" t="s">
        <v>2</v>
      </c>
    </row>
    <row r="17" spans="1:6" ht="20.25" customHeight="1" thickBot="1" x14ac:dyDescent="0.3">
      <c r="A17" s="52" t="s">
        <v>74</v>
      </c>
      <c r="B17" s="53"/>
      <c r="C17" s="53"/>
      <c r="D17" s="53"/>
      <c r="E17" s="54"/>
      <c r="F17" s="20">
        <f>SUM(IF(F16="Unsatisfactory",1,0)+IF(F16="Basic",2,0)+IF(F16="Proficient",3,0)+IF(F16="Distinguished",4,0))</f>
        <v>3</v>
      </c>
    </row>
    <row r="18" spans="1:6" ht="52.5" customHeight="1" thickBot="1" x14ac:dyDescent="0.3">
      <c r="A18" s="19" t="s">
        <v>116</v>
      </c>
      <c r="B18" s="15" t="s">
        <v>10</v>
      </c>
      <c r="C18" s="15" t="s">
        <v>10</v>
      </c>
      <c r="D18" s="15" t="s">
        <v>10</v>
      </c>
      <c r="E18" s="15" t="s">
        <v>10</v>
      </c>
      <c r="F18" s="13" t="s">
        <v>3</v>
      </c>
    </row>
    <row r="19" spans="1:6" ht="20.25" customHeight="1" thickBot="1" x14ac:dyDescent="0.3">
      <c r="A19" s="21" t="s">
        <v>75</v>
      </c>
      <c r="B19" s="22"/>
      <c r="C19" s="22"/>
      <c r="D19" s="22"/>
      <c r="E19" s="23"/>
      <c r="F19" s="20">
        <f>SUM(IF(F18="Unsatisfactory",1,0)+IF(F18="Basic",2,0)+IF(F18="Proficient",3,0)+IF(F18="Distinguished",4,0))</f>
        <v>4</v>
      </c>
    </row>
    <row r="20" spans="1:6" ht="52.5" customHeight="1" thickBot="1" x14ac:dyDescent="0.3">
      <c r="A20" s="19" t="s">
        <v>77</v>
      </c>
      <c r="B20" s="15" t="s">
        <v>10</v>
      </c>
      <c r="C20" s="15" t="s">
        <v>10</v>
      </c>
      <c r="D20" s="15" t="s">
        <v>10</v>
      </c>
      <c r="E20" s="15" t="s">
        <v>10</v>
      </c>
      <c r="F20" s="13" t="s">
        <v>1</v>
      </c>
    </row>
    <row r="21" spans="1:6" ht="20.25" customHeight="1" thickBot="1" x14ac:dyDescent="0.3">
      <c r="A21" s="21" t="s">
        <v>76</v>
      </c>
      <c r="B21" s="22"/>
      <c r="C21" s="22"/>
      <c r="D21" s="22"/>
      <c r="E21" s="23"/>
      <c r="F21" s="20">
        <f>SUM(IF(F20="Unsatisfactory",1,0)+IF(F20="Basic",2,0)+IF(F20="Proficient",3,0)+IF(F20="Distinguished",4,0))</f>
        <v>2</v>
      </c>
    </row>
    <row r="22" spans="1:6" ht="23.25" customHeight="1" thickBot="1" x14ac:dyDescent="0.3">
      <c r="A22" s="56" t="s">
        <v>8</v>
      </c>
      <c r="B22" s="56"/>
      <c r="C22" s="56"/>
      <c r="D22" s="56"/>
      <c r="E22" s="56"/>
      <c r="F22" s="25">
        <f>SUM(F13,F15,F17,F19, F21)</f>
        <v>16</v>
      </c>
    </row>
    <row r="23" spans="1:6" ht="23.25" customHeight="1" thickBot="1" x14ac:dyDescent="0.3">
      <c r="A23" s="56" t="s">
        <v>17</v>
      </c>
      <c r="B23" s="56"/>
      <c r="C23" s="56"/>
      <c r="D23" s="56"/>
      <c r="E23" s="56"/>
      <c r="F23" s="25">
        <f>SUM(IF(F13&gt;0,4,0)+(IF(F15&gt;0,4,0)+(IF(F17&gt;0,4,0)+(IF(F19&gt;0,4,0)+(IF(F21&gt;0,4,0))))))</f>
        <v>20</v>
      </c>
    </row>
    <row r="24" spans="1:6" ht="15" customHeight="1" x14ac:dyDescent="0.25">
      <c r="A24" s="85" t="s">
        <v>88</v>
      </c>
      <c r="B24" s="86"/>
      <c r="C24" s="87"/>
      <c r="D24" s="79" t="s">
        <v>12</v>
      </c>
      <c r="E24" s="80"/>
      <c r="F24" s="81"/>
    </row>
    <row r="25" spans="1:6" ht="19.5" thickBot="1" x14ac:dyDescent="0.3">
      <c r="A25" s="88"/>
      <c r="B25" s="89"/>
      <c r="C25" s="90"/>
      <c r="D25" s="26"/>
      <c r="E25" s="27" t="str">
        <f>IF(F22/(F23/4)&gt;3.49, "DISTINGUISHED", IF(F22/(F23/4)&gt;2.49, "PROFICIENT", IF(F22/(F23/4)&gt;1.49, "BASIC", "UNSATISFACTORY")))</f>
        <v>PROFICIENT</v>
      </c>
      <c r="F25" s="28"/>
    </row>
  </sheetData>
  <sheetProtection password="CDCC" sheet="1" objects="1" scenarios="1"/>
  <mergeCells count="4">
    <mergeCell ref="A6:F8"/>
    <mergeCell ref="A9:F9"/>
    <mergeCell ref="D24:F24"/>
    <mergeCell ref="A24:C25"/>
  </mergeCells>
  <dataValidations count="1">
    <dataValidation type="list" allowBlank="1" showInputMessage="1" showErrorMessage="1" sqref="F12 F18 F16 F14 F20" xr:uid="{00000000-0002-0000-0300-000000000000}">
      <formula1>$A$10:$E$10</formula1>
    </dataValidation>
  </dataValidations>
  <printOptions gridLines="1"/>
  <pageMargins left="0.7" right="0.7" top="0.25" bottom="0.25" header="0.3" footer="0.3"/>
  <pageSetup scale="88" fitToWidth="0" orientation="landscape" r:id="rId1"/>
  <rowBreaks count="1" manualBreakCount="1">
    <brk id="2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3"/>
  <sheetViews>
    <sheetView topLeftCell="A8" zoomScale="80" zoomScaleNormal="80" workbookViewId="0">
      <selection activeCell="I52" sqref="I52"/>
    </sheetView>
  </sheetViews>
  <sheetFormatPr defaultRowHeight="15" x14ac:dyDescent="0.25"/>
  <cols>
    <col min="1" max="1" width="34.28515625" style="17" bestFit="1" customWidth="1"/>
    <col min="2" max="3" width="20.5703125" style="17" customWidth="1"/>
    <col min="4" max="4" width="19.42578125" style="17" customWidth="1"/>
    <col min="5" max="5" width="17.42578125" style="17" customWidth="1"/>
    <col min="6" max="6" width="14.5703125" style="17" customWidth="1"/>
    <col min="7" max="16384" width="9.140625" style="17"/>
  </cols>
  <sheetData>
    <row r="1" spans="1:6" x14ac:dyDescent="0.25">
      <c r="A1" s="58" t="s">
        <v>94</v>
      </c>
      <c r="B1" s="39" t="str">
        <f>IF(INSTRUCTIONS!B1="", "", VLOOKUP('Plan Prep'!A1, INSTRUCTIONS!A1:B4, 2, FALSE))</f>
        <v/>
      </c>
    </row>
    <row r="2" spans="1:6" x14ac:dyDescent="0.25">
      <c r="A2" s="58" t="s">
        <v>62</v>
      </c>
      <c r="B2" s="39" t="str">
        <f>IF(INSTRUCTIONS!B2="", "", VLOOKUP('Plan Prep'!A2, INSTRUCTIONS!A2:B5, 2, FALSE))</f>
        <v/>
      </c>
      <c r="C2" s="39"/>
    </row>
    <row r="3" spans="1:6" x14ac:dyDescent="0.25">
      <c r="A3" s="58" t="s">
        <v>41</v>
      </c>
      <c r="B3" s="40" t="str">
        <f>IF(INSTRUCTIONS!B3="", "", VLOOKUP('Plan Prep'!A3, INSTRUCTIONS!A3:B6, 2, FALSE))</f>
        <v/>
      </c>
    </row>
    <row r="4" spans="1:6" x14ac:dyDescent="0.25">
      <c r="A4" s="58" t="s">
        <v>42</v>
      </c>
      <c r="B4" s="39" t="str">
        <f>IF(INSTRUCTIONS!B4="", "", VLOOKUP('Plan Prep'!A4, INSTRUCTIONS!A4:B7, 2, FALSE))</f>
        <v/>
      </c>
    </row>
    <row r="6" spans="1:6" ht="15" customHeight="1" x14ac:dyDescent="0.25">
      <c r="A6" s="94" t="s">
        <v>61</v>
      </c>
      <c r="B6" s="94"/>
      <c r="C6" s="94"/>
      <c r="D6" s="94"/>
      <c r="E6" s="94"/>
      <c r="F6" s="94"/>
    </row>
    <row r="7" spans="1:6" x14ac:dyDescent="0.25">
      <c r="A7" s="94"/>
      <c r="B7" s="94"/>
      <c r="C7" s="94"/>
      <c r="D7" s="94"/>
      <c r="E7" s="94"/>
      <c r="F7" s="94"/>
    </row>
    <row r="8" spans="1:6" ht="15.75" thickBot="1" x14ac:dyDescent="0.3">
      <c r="A8" s="95"/>
      <c r="B8" s="95"/>
      <c r="C8" s="95"/>
      <c r="D8" s="95"/>
      <c r="E8" s="95"/>
      <c r="F8" s="95"/>
    </row>
    <row r="9" spans="1:6" ht="26.25" customHeight="1" thickBot="1" x14ac:dyDescent="0.4">
      <c r="A9" s="96" t="s">
        <v>63</v>
      </c>
      <c r="B9" s="97"/>
      <c r="C9" s="97"/>
      <c r="D9" s="97"/>
      <c r="E9" s="97"/>
      <c r="F9" s="98"/>
    </row>
    <row r="10" spans="1:6" ht="15.75" thickBot="1" x14ac:dyDescent="0.3">
      <c r="A10" s="16"/>
      <c r="B10" s="55" t="s">
        <v>0</v>
      </c>
      <c r="C10" s="55" t="s">
        <v>1</v>
      </c>
      <c r="D10" s="55" t="s">
        <v>2</v>
      </c>
      <c r="E10" s="55" t="s">
        <v>3</v>
      </c>
      <c r="F10" s="55" t="s">
        <v>11</v>
      </c>
    </row>
    <row r="11" spans="1:6" ht="15.75" thickBot="1" x14ac:dyDescent="0.3">
      <c r="A11" s="16"/>
      <c r="B11" s="55" t="s">
        <v>4</v>
      </c>
      <c r="C11" s="55" t="s">
        <v>5</v>
      </c>
      <c r="D11" s="55" t="s">
        <v>6</v>
      </c>
      <c r="E11" s="55" t="s">
        <v>7</v>
      </c>
      <c r="F11" s="18"/>
    </row>
    <row r="12" spans="1:6" ht="52.5" customHeight="1" thickBot="1" x14ac:dyDescent="0.3">
      <c r="A12" s="19" t="s">
        <v>117</v>
      </c>
      <c r="B12" s="15" t="s">
        <v>10</v>
      </c>
      <c r="C12" s="15" t="s">
        <v>10</v>
      </c>
      <c r="D12" s="15" t="s">
        <v>10</v>
      </c>
      <c r="E12" s="15" t="s">
        <v>10</v>
      </c>
      <c r="F12" s="13" t="s">
        <v>2</v>
      </c>
    </row>
    <row r="13" spans="1:6" ht="17.25" customHeight="1" thickBot="1" x14ac:dyDescent="0.3">
      <c r="A13" s="91" t="s">
        <v>78</v>
      </c>
      <c r="B13" s="92"/>
      <c r="C13" s="92"/>
      <c r="D13" s="92"/>
      <c r="E13" s="93"/>
      <c r="F13" s="20">
        <f>SUM(IF(F12="Unsatisfactory",1,0)+IF(F12="Basic",2,0)+IF(F12="Proficient",3,0)+IF(F12="Distinguished",4,0))</f>
        <v>3</v>
      </c>
    </row>
    <row r="14" spans="1:6" ht="52.5" customHeight="1" thickBot="1" x14ac:dyDescent="0.3">
      <c r="A14" s="19" t="s">
        <v>118</v>
      </c>
      <c r="B14" s="15" t="s">
        <v>10</v>
      </c>
      <c r="C14" s="15" t="s">
        <v>10</v>
      </c>
      <c r="D14" s="15" t="s">
        <v>10</v>
      </c>
      <c r="E14" s="15" t="s">
        <v>10</v>
      </c>
      <c r="F14" s="13" t="s">
        <v>3</v>
      </c>
    </row>
    <row r="15" spans="1:6" ht="20.25" customHeight="1" thickBot="1" x14ac:dyDescent="0.3">
      <c r="A15" s="21" t="s">
        <v>79</v>
      </c>
      <c r="B15" s="22"/>
      <c r="C15" s="22"/>
      <c r="D15" s="22"/>
      <c r="E15" s="23"/>
      <c r="F15" s="20">
        <f>SUM(IF(F14="Unsatisfactory",1,0)+IF(F14="Basic",2,0)+IF(F14="Proficient",3,0)+IF(F14="Distinguished",4,0))</f>
        <v>4</v>
      </c>
    </row>
    <row r="16" spans="1:6" ht="52.5" customHeight="1" thickBot="1" x14ac:dyDescent="0.3">
      <c r="A16" s="19" t="s">
        <v>84</v>
      </c>
      <c r="B16" s="15" t="s">
        <v>10</v>
      </c>
      <c r="C16" s="15" t="s">
        <v>10</v>
      </c>
      <c r="D16" s="15" t="s">
        <v>10</v>
      </c>
      <c r="E16" s="15" t="s">
        <v>10</v>
      </c>
      <c r="F16" s="13" t="s">
        <v>3</v>
      </c>
    </row>
    <row r="17" spans="1:6" ht="20.25" customHeight="1" thickBot="1" x14ac:dyDescent="0.3">
      <c r="A17" s="91" t="s">
        <v>80</v>
      </c>
      <c r="B17" s="92"/>
      <c r="C17" s="92"/>
      <c r="D17" s="92"/>
      <c r="E17" s="93"/>
      <c r="F17" s="20">
        <f>SUM(IF(F16="Unsatisfactory",1,0)+IF(F16="Basic",2,0)+IF(F16="Proficient",3,0)+IF(F16="Distinguished",4,0))</f>
        <v>4</v>
      </c>
    </row>
    <row r="18" spans="1:6" ht="52.5" customHeight="1" thickBot="1" x14ac:dyDescent="0.3">
      <c r="A18" s="19" t="s">
        <v>85</v>
      </c>
      <c r="B18" s="15" t="s">
        <v>10</v>
      </c>
      <c r="C18" s="15" t="s">
        <v>10</v>
      </c>
      <c r="D18" s="15" t="s">
        <v>10</v>
      </c>
      <c r="E18" s="15" t="s">
        <v>10</v>
      </c>
      <c r="F18" s="13" t="s">
        <v>3</v>
      </c>
    </row>
    <row r="19" spans="1:6" ht="20.25" customHeight="1" thickBot="1" x14ac:dyDescent="0.3">
      <c r="A19" s="21" t="s">
        <v>81</v>
      </c>
      <c r="B19" s="22"/>
      <c r="C19" s="22"/>
      <c r="D19" s="22"/>
      <c r="E19" s="23"/>
      <c r="F19" s="20">
        <f>SUM(IF(F18="Unsatisfactory",1,0)+IF(F18="Basic",2,0)+IF(F18="Proficient",3,0)+IF(F18="Distinguished",4,0))</f>
        <v>4</v>
      </c>
    </row>
    <row r="20" spans="1:6" ht="52.5" customHeight="1" thickBot="1" x14ac:dyDescent="0.3">
      <c r="A20" s="19" t="s">
        <v>119</v>
      </c>
      <c r="B20" s="15" t="s">
        <v>10</v>
      </c>
      <c r="C20" s="15" t="s">
        <v>10</v>
      </c>
      <c r="D20" s="15" t="s">
        <v>10</v>
      </c>
      <c r="E20" s="15" t="s">
        <v>10</v>
      </c>
      <c r="F20" s="13" t="s">
        <v>3</v>
      </c>
    </row>
    <row r="21" spans="1:6" ht="20.25" customHeight="1" thickBot="1" x14ac:dyDescent="0.3">
      <c r="A21" s="91" t="s">
        <v>82</v>
      </c>
      <c r="B21" s="92"/>
      <c r="C21" s="92"/>
      <c r="D21" s="92"/>
      <c r="E21" s="93"/>
      <c r="F21" s="20">
        <f>SUM(IF(F20="Unsatisfactory",1,0)+IF(F20="Basic",2,0)+IF(F20="Proficient",3,0)+IF(F20="Distinguished",4,0))</f>
        <v>4</v>
      </c>
    </row>
    <row r="22" spans="1:6" ht="52.5" customHeight="1" thickBot="1" x14ac:dyDescent="0.3">
      <c r="A22" s="19" t="s">
        <v>86</v>
      </c>
      <c r="B22" s="15" t="s">
        <v>10</v>
      </c>
      <c r="C22" s="15" t="s">
        <v>10</v>
      </c>
      <c r="D22" s="15" t="s">
        <v>10</v>
      </c>
      <c r="E22" s="15" t="s">
        <v>10</v>
      </c>
      <c r="F22" s="13" t="s">
        <v>0</v>
      </c>
    </row>
    <row r="23" spans="1:6" ht="20.25" customHeight="1" thickBot="1" x14ac:dyDescent="0.3">
      <c r="A23" s="21" t="s">
        <v>83</v>
      </c>
      <c r="B23" s="22"/>
      <c r="C23" s="22"/>
      <c r="D23" s="22"/>
      <c r="E23" s="23"/>
      <c r="F23" s="20">
        <f>SUM(IF(F22="Unsatisfactory",1,0)+IF(F22="Basic",2,0)+IF(F22="Proficient",3,0)+IF(F22="Distinguished",4,0))</f>
        <v>1</v>
      </c>
    </row>
    <row r="24" spans="1:6" ht="16.5" thickBot="1" x14ac:dyDescent="0.3">
      <c r="A24" s="82" t="s">
        <v>8</v>
      </c>
      <c r="B24" s="83"/>
      <c r="C24" s="83"/>
      <c r="D24" s="83"/>
      <c r="E24" s="84"/>
      <c r="F24" s="24">
        <f>SUM(F13,F15,F17,F19,F21,F23)</f>
        <v>20</v>
      </c>
    </row>
    <row r="25" spans="1:6" ht="16.5" thickBot="1" x14ac:dyDescent="0.3">
      <c r="A25" s="99" t="s">
        <v>17</v>
      </c>
      <c r="B25" s="99"/>
      <c r="C25" s="99"/>
      <c r="D25" s="99"/>
      <c r="E25" s="99"/>
      <c r="F25" s="25">
        <f>SUM(IF(F13&gt;0,4,0)+(IF(F15&gt;0,4,0)+(IF(F17&gt;0,4,0)+(IF(F19&gt;0,4,0)+(IF(F21&gt;0,4,0)+(IF(F23&gt;0,4,0)))))))</f>
        <v>24</v>
      </c>
    </row>
    <row r="26" spans="1:6" ht="12.75" customHeight="1" x14ac:dyDescent="0.25">
      <c r="A26" s="85" t="s">
        <v>89</v>
      </c>
      <c r="B26" s="86"/>
      <c r="C26" s="87"/>
      <c r="D26" s="79" t="s">
        <v>14</v>
      </c>
      <c r="E26" s="80"/>
      <c r="F26" s="81"/>
    </row>
    <row r="27" spans="1:6" ht="15.75" customHeight="1" thickBot="1" x14ac:dyDescent="0.3">
      <c r="A27" s="88"/>
      <c r="B27" s="89"/>
      <c r="C27" s="90"/>
      <c r="D27" s="26"/>
      <c r="E27" s="27" t="str">
        <f>IF(F24/(F25/4)&gt;3.49, "DISTINGUISHED", IF(F24/(F25/4)&gt;2.49, "PROFICIENT", IF(F24/(F25/4)&gt;1.49, "BASIC", "UNSATISFACTORY")))</f>
        <v>PROFICIENT</v>
      </c>
      <c r="F27" s="28"/>
    </row>
    <row r="33" ht="15.75" customHeight="1" x14ac:dyDescent="0.25"/>
    <row r="43" ht="47.25" customHeight="1" x14ac:dyDescent="0.25"/>
  </sheetData>
  <sheetProtection password="CDCC" sheet="1" objects="1" scenarios="1"/>
  <mergeCells count="9">
    <mergeCell ref="A21:E21"/>
    <mergeCell ref="A6:F8"/>
    <mergeCell ref="A9:F9"/>
    <mergeCell ref="A24:E24"/>
    <mergeCell ref="A26:C27"/>
    <mergeCell ref="D26:F26"/>
    <mergeCell ref="A13:E13"/>
    <mergeCell ref="A17:E17"/>
    <mergeCell ref="A25:E25"/>
  </mergeCells>
  <dataValidations count="1">
    <dataValidation type="list" allowBlank="1" showInputMessage="1" showErrorMessage="1" sqref="F12 F18 F16 F14 F22 F20" xr:uid="{00000000-0002-0000-0400-000000000000}">
      <formula1>$A$10:$E$10</formula1>
    </dataValidation>
  </dataValidations>
  <pageMargins left="0.7" right="0.7" top="0.25" bottom="0.25" header="0.3" footer="0.3"/>
  <pageSetup scale="82"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H18"/>
  <sheetViews>
    <sheetView zoomScale="90" zoomScaleNormal="90" workbookViewId="0">
      <selection activeCell="A17" sqref="A17:D17"/>
    </sheetView>
  </sheetViews>
  <sheetFormatPr defaultRowHeight="15" x14ac:dyDescent="0.25"/>
  <cols>
    <col min="1" max="1" width="31" style="17" bestFit="1" customWidth="1"/>
    <col min="2" max="2" width="24.42578125" style="17" customWidth="1"/>
    <col min="3" max="3" width="16.42578125" style="17" customWidth="1"/>
    <col min="4" max="4" width="9.42578125" style="17" customWidth="1"/>
    <col min="5" max="5" width="14.85546875" style="17" customWidth="1"/>
    <col min="6" max="6" width="22.28515625" style="17" customWidth="1"/>
    <col min="7" max="7" width="24.140625" style="17" customWidth="1"/>
    <col min="8" max="8" width="24.42578125" style="17" customWidth="1"/>
    <col min="9" max="16384" width="9.140625" style="17"/>
  </cols>
  <sheetData>
    <row r="1" spans="1:8" x14ac:dyDescent="0.25">
      <c r="A1" s="58" t="s">
        <v>94</v>
      </c>
      <c r="B1" s="39" t="str">
        <f>IF(INSTRUCTIONS!B1="", "", VLOOKUP('Plan Prep'!A1, INSTRUCTIONS!A1:B4, 2, FALSE))</f>
        <v/>
      </c>
    </row>
    <row r="2" spans="1:8" x14ac:dyDescent="0.25">
      <c r="A2" s="58" t="s">
        <v>62</v>
      </c>
      <c r="B2" s="39" t="str">
        <f>IF(INSTRUCTIONS!B2="", "", VLOOKUP('Plan Prep'!A2, INSTRUCTIONS!A2:B5, 2, FALSE))</f>
        <v/>
      </c>
    </row>
    <row r="3" spans="1:8" x14ac:dyDescent="0.25">
      <c r="A3" s="58" t="s">
        <v>41</v>
      </c>
      <c r="B3" s="40" t="str">
        <f>IF(INSTRUCTIONS!B3="", "", VLOOKUP('Plan Prep'!A3, INSTRUCTIONS!A3:B6, 2, FALSE))</f>
        <v/>
      </c>
    </row>
    <row r="4" spans="1:8" x14ac:dyDescent="0.25">
      <c r="A4" s="58" t="s">
        <v>42</v>
      </c>
      <c r="B4" s="39" t="str">
        <f>IF(INSTRUCTIONS!B4="", "", VLOOKUP('Plan Prep'!A4, INSTRUCTIONS!A4:B7, 2, FALSE))</f>
        <v/>
      </c>
    </row>
    <row r="5" spans="1:8" ht="6" customHeight="1" x14ac:dyDescent="0.25"/>
    <row r="6" spans="1:8" ht="29.25" customHeight="1" x14ac:dyDescent="0.25">
      <c r="A6" s="100" t="s">
        <v>40</v>
      </c>
      <c r="B6" s="100"/>
      <c r="C6" s="100"/>
      <c r="D6" s="100"/>
      <c r="E6" s="100"/>
      <c r="F6" s="43"/>
      <c r="G6" s="43"/>
      <c r="H6" s="43"/>
    </row>
    <row r="7" spans="1:8" ht="24" customHeight="1" thickBot="1" x14ac:dyDescent="0.3">
      <c r="A7" s="101"/>
      <c r="B7" s="101"/>
      <c r="C7" s="101"/>
      <c r="D7" s="101"/>
      <c r="E7" s="101"/>
      <c r="F7" s="47"/>
      <c r="G7" s="47"/>
      <c r="H7" s="43"/>
    </row>
    <row r="8" spans="1:8" ht="21.75" customHeight="1" thickBot="1" x14ac:dyDescent="0.3">
      <c r="A8" s="105" t="s">
        <v>15</v>
      </c>
      <c r="B8" s="106"/>
      <c r="C8" s="106"/>
      <c r="D8" s="106"/>
      <c r="E8" s="107"/>
    </row>
    <row r="9" spans="1:8" ht="26.25" thickBot="1" x14ac:dyDescent="0.3">
      <c r="A9" s="19"/>
      <c r="B9" s="29" t="s">
        <v>16</v>
      </c>
      <c r="C9" s="29" t="s">
        <v>11</v>
      </c>
      <c r="D9" s="29" t="s">
        <v>18</v>
      </c>
      <c r="E9" s="29" t="s">
        <v>17</v>
      </c>
    </row>
    <row r="10" spans="1:8" ht="42" customHeight="1" thickBot="1" x14ac:dyDescent="0.3">
      <c r="A10" s="30" t="s">
        <v>53</v>
      </c>
      <c r="B10" s="65"/>
      <c r="C10" s="57" t="str">
        <f>IF('Plan Prep'!F24/('Plan Prep'!F25/4)&gt;3.49, "DISTINGUISHED", IF('Plan Prep'!F24/('Plan Prep'!F25/4)&gt;2.49, "PROFICIENT", IF('Plan Prep'!F24/('Plan Prep'!F25/4)&gt;1.49, "BASIC", "UNSATISFACTORY")))</f>
        <v>PROFICIENT</v>
      </c>
      <c r="D10" s="55">
        <f>SUM('Plan Prep'!F13,'Plan Prep'!F15, 'Plan Prep'!F17, 'Plan Prep'!F19, 'Plan Prep'!F21, 'Plan Prep'!F23)</f>
        <v>8</v>
      </c>
      <c r="E10" s="55">
        <f>SUM(IF('Plan Prep'!F12&gt;0,4,0)+(IF('Plan Prep'!F14&gt;0,4,0)+(IF('Plan Prep'!F16&gt;0,4,0)+(IF('Plan Prep'!F18&gt;0,4,0)+(IF('Plan Prep'!F20&gt;0,4,0)+(IF('Plan Prep'!F22&gt;0,4,0)))))))</f>
        <v>12</v>
      </c>
    </row>
    <row r="11" spans="1:8" ht="42" customHeight="1" thickBot="1" x14ac:dyDescent="0.3">
      <c r="A11" s="30" t="s">
        <v>102</v>
      </c>
      <c r="B11" s="65"/>
      <c r="C11" s="57" t="str">
        <f>IF(Environment!F22/(Environment!F23/4)&gt;3.49, "DISTINGUISHED", IF(Environment!F22/(Environment!F23/4)&gt;2.49, "PROFICIENT", IF(Environment!F22/(Environment!F23/4)&gt;1.49, "BASIC", "UNSATISFACTORY")))</f>
        <v>PROFICIENT</v>
      </c>
      <c r="D11" s="55">
        <f>SUM(Environment!F13,Environment!F15,Environment!F17,Environment!F19,Environment!F21)</f>
        <v>13</v>
      </c>
      <c r="E11" s="55">
        <f>SUM(IF(Environment!F13&gt;0,4,0)+(IF(Environment!F15&gt;0,4,0)+(IF(Environment!F17&gt;0,4,0)+(IF(Environment!F19&gt;0,4,0)+(IF(Environment!F21&gt;0,4,0))))))</f>
        <v>20</v>
      </c>
    </row>
    <row r="12" spans="1:8" ht="42" customHeight="1" thickBot="1" x14ac:dyDescent="0.3">
      <c r="A12" s="30" t="s">
        <v>103</v>
      </c>
      <c r="B12" s="65"/>
      <c r="C12" s="57" t="str">
        <f>IF('Delivery of Service'!F22/('Delivery of Service'!F23/4)&gt;3.49, "DISTINGUISHED", IF('Delivery of Service'!F22/('Delivery of Service'!F23/4)&gt;2.49, "PROFICIENT", IF('Delivery of Service'!F22/('Delivery of Service'!F23/4)&gt;1.49, "BASIC", "UNSATISFACTORY")))</f>
        <v>PROFICIENT</v>
      </c>
      <c r="D12" s="55">
        <f>SUM('Delivery of Service'!F13,'Delivery of Service'!F15,'Delivery of Service'!F17,'Delivery of Service'!F19,'Delivery of Service'!F21)</f>
        <v>16</v>
      </c>
      <c r="E12" s="55">
        <f>SUM(IF('Delivery of Service'!F13&gt;0,4,0)+(IF('Delivery of Service'!F15&gt;0,4,0)+(IF('Delivery of Service'!F17&gt;0,4,0)+(IF('Delivery of Service'!F19&gt;0,4,0)+(IF('Delivery of Service'!F21&gt;0,4,0))))))</f>
        <v>20</v>
      </c>
    </row>
    <row r="13" spans="1:8" ht="42" customHeight="1" thickBot="1" x14ac:dyDescent="0.3">
      <c r="A13" s="30" t="s">
        <v>63</v>
      </c>
      <c r="B13" s="65"/>
      <c r="C13" s="57" t="str">
        <f>IF('Prof Responsibilities'!F24/('Prof Responsibilities'!F25/4)&gt;3.49, "DISTINGUISHED", IF('Prof Responsibilities'!F24/('Prof Responsibilities'!F25/4)&gt;2.49, "PROFICIENT", IF('Prof Responsibilities'!F24/('Prof Responsibilities'!F25/4)&gt;1.49, "BASIC", "UNSATISFACTORY")))</f>
        <v>PROFICIENT</v>
      </c>
      <c r="D13" s="55">
        <f>SUM('Prof Responsibilities'!F13,'Prof Responsibilities'!F15,'Prof Responsibilities'!F17,'Prof Responsibilities'!F19,'Prof Responsibilities'!F21,'Prof Responsibilities'!F23)</f>
        <v>20</v>
      </c>
      <c r="E13" s="42">
        <f>SUM(IF('Prof Responsibilities'!F13&gt;0,4,0)+(IF('Prof Responsibilities'!F15&gt;0,4,0)+(IF('Prof Responsibilities'!F17&gt;0,4,0)+(IF('Prof Responsibilities'!F19&gt;0,4,0)+(IF('Prof Responsibilities'!F21&gt;0,4,0)+(IF('Prof Responsibilities'!F23&gt;0,4,0)))))))</f>
        <v>24</v>
      </c>
    </row>
    <row r="14" spans="1:8" ht="19.5" thickBot="1" x14ac:dyDescent="0.3">
      <c r="A14" s="102" t="s">
        <v>8</v>
      </c>
      <c r="B14" s="103"/>
      <c r="C14" s="104"/>
      <c r="D14" s="46">
        <f>SUM(D10:D13)</f>
        <v>57</v>
      </c>
      <c r="E14" s="51">
        <f>SUM(E10:E13)</f>
        <v>76</v>
      </c>
    </row>
    <row r="15" spans="1:8" ht="20.25" customHeight="1" thickTop="1" thickBot="1" x14ac:dyDescent="0.3">
      <c r="A15" s="102" t="s">
        <v>87</v>
      </c>
      <c r="B15" s="103"/>
      <c r="C15" s="104"/>
      <c r="D15" s="50">
        <f>D14/(E14/4)</f>
        <v>3</v>
      </c>
    </row>
    <row r="16" spans="1:8" ht="20.25" thickTop="1" thickBot="1" x14ac:dyDescent="0.3">
      <c r="A16" s="44"/>
      <c r="B16" s="44"/>
      <c r="C16" s="44"/>
      <c r="D16" s="45"/>
    </row>
    <row r="17" spans="1:4" ht="25.5" customHeight="1" thickTop="1" thickBot="1" x14ac:dyDescent="0.3">
      <c r="A17" s="108" t="s">
        <v>90</v>
      </c>
      <c r="B17" s="109"/>
      <c r="C17" s="109"/>
      <c r="D17" s="110"/>
    </row>
    <row r="18" spans="1:4" ht="41.25" customHeight="1" thickTop="1" thickBot="1" x14ac:dyDescent="0.3">
      <c r="A18" s="111" t="str">
        <f>IF(D14/(E14/4)&gt;3.49, "DISTINGUISHED", IF(D14/(E14/4)&gt;2.49, "PROFICIENT", IF(D14/(E14/4)&gt;1.49, "BASIC", "UNSATISFACTORY")))</f>
        <v>PROFICIENT</v>
      </c>
      <c r="B18" s="112"/>
      <c r="C18" s="112"/>
      <c r="D18" s="113"/>
    </row>
  </sheetData>
  <sheetProtection password="CDCC" sheet="1" objects="1" scenarios="1"/>
  <mergeCells count="6">
    <mergeCell ref="A6:E7"/>
    <mergeCell ref="A15:C15"/>
    <mergeCell ref="A8:E8"/>
    <mergeCell ref="A17:D17"/>
    <mergeCell ref="A18:D18"/>
    <mergeCell ref="A14:C14"/>
  </mergeCells>
  <conditionalFormatting sqref="A18">
    <cfRule type="cellIs" dxfId="0" priority="2" operator="equal">
      <formula>"ERROR!"</formula>
    </cfRule>
  </conditionalFormatting>
  <pageMargins left="0.7" right="0.7" top="0.25" bottom="0.25" header="0.3" footer="0.3"/>
  <pageSetup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workbookViewId="0">
      <selection activeCell="A16" sqref="A16"/>
    </sheetView>
  </sheetViews>
  <sheetFormatPr defaultRowHeight="15" x14ac:dyDescent="0.25"/>
  <cols>
    <col min="1" max="1" width="27.5703125" style="14" bestFit="1" customWidth="1"/>
    <col min="2" max="2" width="29.5703125" style="14" customWidth="1"/>
    <col min="3" max="16384" width="9.140625" style="14"/>
  </cols>
  <sheetData>
    <row r="1" spans="1:9" ht="18.75" x14ac:dyDescent="0.3">
      <c r="A1" s="114" t="s">
        <v>43</v>
      </c>
      <c r="B1" s="114"/>
    </row>
    <row r="2" spans="1:9" x14ac:dyDescent="0.25">
      <c r="A2" s="60" t="s">
        <v>93</v>
      </c>
      <c r="B2" s="61"/>
    </row>
    <row r="3" spans="1:9" x14ac:dyDescent="0.25">
      <c r="A3" s="60" t="s">
        <v>45</v>
      </c>
      <c r="B3" s="61"/>
    </row>
    <row r="4" spans="1:9" x14ac:dyDescent="0.25">
      <c r="A4" s="60" t="s">
        <v>46</v>
      </c>
      <c r="B4" s="62"/>
    </row>
    <row r="5" spans="1:9" ht="9.75" customHeight="1" x14ac:dyDescent="0.25">
      <c r="A5" s="63"/>
      <c r="B5" s="64"/>
    </row>
    <row r="6" spans="1:9" x14ac:dyDescent="0.25">
      <c r="A6" s="60" t="s">
        <v>101</v>
      </c>
      <c r="B6" s="61"/>
    </row>
    <row r="7" spans="1:9" x14ac:dyDescent="0.25">
      <c r="A7" s="60" t="s">
        <v>45</v>
      </c>
      <c r="B7" s="66"/>
    </row>
    <row r="8" spans="1:9" x14ac:dyDescent="0.25">
      <c r="A8" s="60" t="s">
        <v>46</v>
      </c>
      <c r="B8" s="116"/>
      <c r="C8" s="117"/>
      <c r="D8" s="117"/>
      <c r="E8" s="117"/>
      <c r="F8" s="117"/>
      <c r="G8" s="117"/>
      <c r="H8" s="117"/>
      <c r="I8" s="118"/>
    </row>
    <row r="9" spans="1:9" ht="63.75" customHeight="1" x14ac:dyDescent="0.25">
      <c r="B9" s="119"/>
      <c r="C9" s="120"/>
      <c r="D9" s="120"/>
      <c r="E9" s="120"/>
      <c r="F9" s="120"/>
      <c r="G9" s="120"/>
      <c r="H9" s="120"/>
      <c r="I9" s="121"/>
    </row>
    <row r="10" spans="1:9" ht="63.75" customHeight="1" x14ac:dyDescent="0.25">
      <c r="B10" s="122"/>
      <c r="C10" s="123"/>
      <c r="D10" s="123"/>
      <c r="E10" s="123"/>
      <c r="F10" s="123"/>
      <c r="G10" s="123"/>
      <c r="H10" s="123"/>
      <c r="I10" s="124"/>
    </row>
    <row r="11" spans="1:9" ht="18.75" x14ac:dyDescent="0.3">
      <c r="A11" s="114" t="s">
        <v>44</v>
      </c>
      <c r="B11" s="115"/>
    </row>
    <row r="12" spans="1:9" x14ac:dyDescent="0.25">
      <c r="A12" s="60" t="s">
        <v>93</v>
      </c>
      <c r="B12" s="61"/>
    </row>
    <row r="13" spans="1:9" x14ac:dyDescent="0.25">
      <c r="A13" s="60" t="s">
        <v>45</v>
      </c>
      <c r="B13" s="61"/>
    </row>
    <row r="14" spans="1:9" x14ac:dyDescent="0.25">
      <c r="A14" s="60" t="s">
        <v>46</v>
      </c>
      <c r="B14" s="62"/>
    </row>
    <row r="15" spans="1:9" ht="9.75" customHeight="1" x14ac:dyDescent="0.25">
      <c r="A15" s="63"/>
      <c r="B15" s="64"/>
    </row>
    <row r="16" spans="1:9" x14ac:dyDescent="0.25">
      <c r="A16" s="60" t="s">
        <v>101</v>
      </c>
      <c r="B16" s="61"/>
    </row>
    <row r="17" spans="1:9" x14ac:dyDescent="0.25">
      <c r="A17" s="60" t="s">
        <v>45</v>
      </c>
      <c r="B17" s="66"/>
    </row>
    <row r="18" spans="1:9" x14ac:dyDescent="0.25">
      <c r="A18" s="67" t="s">
        <v>46</v>
      </c>
      <c r="B18" s="116"/>
      <c r="C18" s="117"/>
      <c r="D18" s="117"/>
      <c r="E18" s="117"/>
      <c r="F18" s="117"/>
      <c r="G18" s="117"/>
      <c r="H18" s="117"/>
      <c r="I18" s="118"/>
    </row>
    <row r="19" spans="1:9" ht="63.75" customHeight="1" x14ac:dyDescent="0.25">
      <c r="B19" s="119"/>
      <c r="C19" s="120"/>
      <c r="D19" s="120"/>
      <c r="E19" s="120"/>
      <c r="F19" s="120"/>
      <c r="G19" s="120"/>
      <c r="H19" s="120"/>
      <c r="I19" s="121"/>
    </row>
    <row r="20" spans="1:9" ht="63.75" customHeight="1" x14ac:dyDescent="0.25">
      <c r="B20" s="122"/>
      <c r="C20" s="123"/>
      <c r="D20" s="123"/>
      <c r="E20" s="123"/>
      <c r="F20" s="123"/>
      <c r="G20" s="123"/>
      <c r="H20" s="123"/>
      <c r="I20" s="124"/>
    </row>
  </sheetData>
  <mergeCells count="4">
    <mergeCell ref="A1:B1"/>
    <mergeCell ref="A11:B11"/>
    <mergeCell ref="B8:I10"/>
    <mergeCell ref="B18:I20"/>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Plan Prep</vt:lpstr>
      <vt:lpstr>Environment</vt:lpstr>
      <vt:lpstr>Delivery of Service</vt:lpstr>
      <vt:lpstr>Prof Responsibilities</vt:lpstr>
      <vt:lpstr>Professional Practice Rating</vt:lpstr>
      <vt:lpstr>Signature</vt:lpstr>
    </vt:vector>
  </TitlesOfParts>
  <Company>RMC Research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Linick</dc:creator>
  <cp:lastModifiedBy>Diehm, Andrea</cp:lastModifiedBy>
  <cp:lastPrinted>2015-04-15T19:24:34Z</cp:lastPrinted>
  <dcterms:created xsi:type="dcterms:W3CDTF">2013-10-30T18:24:59Z</dcterms:created>
  <dcterms:modified xsi:type="dcterms:W3CDTF">2019-07-23T16:03:45Z</dcterms:modified>
</cp:coreProperties>
</file>