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tate Aid\1. State Aid Calculations\FY2019 State Aid\GF Cash Balance Data\"/>
    </mc:Choice>
  </mc:AlternateContent>
  <xr:revisionPtr revIDLastSave="0" documentId="8_{13B06C12-46F9-4B8E-A79B-DEE470E5D525}" xr6:coauthVersionLast="31" xr6:coauthVersionMax="31" xr10:uidLastSave="{00000000-0000-0000-0000-000000000000}"/>
  <bookViews>
    <workbookView xWindow="0" yWindow="0" windowWidth="28800" windowHeight="11325" xr2:uid="{00000000-000D-0000-FFFF-FFFF00000000}"/>
  </bookViews>
  <sheets>
    <sheet name="GF Excess Cash Balance" sheetId="1" r:id="rId1"/>
  </sheets>
  <definedNames>
    <definedName name="_xlnm._FilterDatabase" localSheetId="0" hidden="1">'GF Excess Cash Balance'!$A$4:$AA$153</definedName>
    <definedName name="_xlnm.Print_Area" localSheetId="0">'GF Excess Cash Balance'!$A$1:$AA$153</definedName>
    <definedName name="_xlnm.Print_Titles" localSheetId="0">'GF Excess Cash Balance'!$1:$4</definedName>
  </definedNames>
  <calcPr calcId="179017"/>
</workbook>
</file>

<file path=xl/calcChain.xml><?xml version="1.0" encoding="utf-8"?>
<calcChain xmlns="http://schemas.openxmlformats.org/spreadsheetml/2006/main"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U6" i="1" l="1"/>
  <c r="V6" i="1" s="1"/>
  <c r="U7" i="1"/>
  <c r="V7" i="1" s="1"/>
  <c r="U8" i="1"/>
  <c r="V8" i="1" s="1"/>
  <c r="U9" i="1"/>
  <c r="V9" i="1" s="1"/>
  <c r="U10" i="1"/>
  <c r="V10" i="1" s="1"/>
  <c r="U11" i="1"/>
  <c r="V11" i="1" s="1"/>
  <c r="U12" i="1"/>
  <c r="V12" i="1" s="1"/>
  <c r="U13" i="1"/>
  <c r="V13" i="1" s="1"/>
  <c r="U14" i="1"/>
  <c r="V14" i="1" s="1"/>
  <c r="U15" i="1"/>
  <c r="V15" i="1" s="1"/>
  <c r="U16" i="1"/>
  <c r="V16" i="1" s="1"/>
  <c r="U17" i="1"/>
  <c r="V17" i="1" s="1"/>
  <c r="U18" i="1"/>
  <c r="V18" i="1" s="1"/>
  <c r="U19" i="1"/>
  <c r="V19" i="1" s="1"/>
  <c r="U20" i="1"/>
  <c r="V20" i="1" s="1"/>
  <c r="U21" i="1"/>
  <c r="V21" i="1" s="1"/>
  <c r="U22" i="1"/>
  <c r="V22" i="1" s="1"/>
  <c r="U23" i="1"/>
  <c r="V23" i="1" s="1"/>
  <c r="U24" i="1"/>
  <c r="V24" i="1" s="1"/>
  <c r="U25" i="1"/>
  <c r="V25" i="1" s="1"/>
  <c r="U26" i="1"/>
  <c r="V26" i="1" s="1"/>
  <c r="U27" i="1"/>
  <c r="V27" i="1" s="1"/>
  <c r="U28" i="1"/>
  <c r="V28" i="1" s="1"/>
  <c r="U29" i="1"/>
  <c r="V29" i="1" s="1"/>
  <c r="U30" i="1"/>
  <c r="V30" i="1" s="1"/>
  <c r="U31" i="1"/>
  <c r="V31" i="1" s="1"/>
  <c r="U32" i="1"/>
  <c r="V32" i="1" s="1"/>
  <c r="U33" i="1"/>
  <c r="V33" i="1" s="1"/>
  <c r="U34" i="1"/>
  <c r="V34" i="1" s="1"/>
  <c r="U35" i="1"/>
  <c r="V35" i="1" s="1"/>
  <c r="U36" i="1"/>
  <c r="V36" i="1" s="1"/>
  <c r="U37" i="1"/>
  <c r="V37" i="1" s="1"/>
  <c r="U38" i="1"/>
  <c r="V38" i="1" s="1"/>
  <c r="U39" i="1"/>
  <c r="V39" i="1" s="1"/>
  <c r="U40" i="1"/>
  <c r="V40" i="1" s="1"/>
  <c r="U41" i="1"/>
  <c r="V41" i="1" s="1"/>
  <c r="U42" i="1"/>
  <c r="V42" i="1" s="1"/>
  <c r="U43" i="1"/>
  <c r="V43" i="1" s="1"/>
  <c r="U44" i="1"/>
  <c r="V44" i="1" s="1"/>
  <c r="U45" i="1"/>
  <c r="V45" i="1" s="1"/>
  <c r="U46" i="1"/>
  <c r="V46" i="1" s="1"/>
  <c r="U47" i="1"/>
  <c r="V47" i="1" s="1"/>
  <c r="U48" i="1"/>
  <c r="V48" i="1" s="1"/>
  <c r="U49" i="1"/>
  <c r="V49" i="1" s="1"/>
  <c r="U50" i="1"/>
  <c r="V50" i="1" s="1"/>
  <c r="U51" i="1"/>
  <c r="V51" i="1" s="1"/>
  <c r="U52" i="1"/>
  <c r="V52" i="1" s="1"/>
  <c r="U53" i="1"/>
  <c r="V53" i="1" s="1"/>
  <c r="U54" i="1"/>
  <c r="V54" i="1" s="1"/>
  <c r="U55" i="1"/>
  <c r="V55" i="1" s="1"/>
  <c r="U56" i="1"/>
  <c r="V56" i="1" s="1"/>
  <c r="U57" i="1"/>
  <c r="V57" i="1" s="1"/>
  <c r="U58" i="1"/>
  <c r="V58" i="1" s="1"/>
  <c r="U59" i="1"/>
  <c r="V59" i="1" s="1"/>
  <c r="U60" i="1"/>
  <c r="V60" i="1" s="1"/>
  <c r="U61" i="1"/>
  <c r="V61" i="1" s="1"/>
  <c r="U62" i="1"/>
  <c r="V62" i="1" s="1"/>
  <c r="U63" i="1"/>
  <c r="V63" i="1" s="1"/>
  <c r="U64" i="1"/>
  <c r="V64" i="1" s="1"/>
  <c r="U65" i="1"/>
  <c r="V65" i="1" s="1"/>
  <c r="U66" i="1"/>
  <c r="V66" i="1" s="1"/>
  <c r="U67" i="1"/>
  <c r="V67" i="1" s="1"/>
  <c r="U68" i="1"/>
  <c r="V68" i="1" s="1"/>
  <c r="U69" i="1"/>
  <c r="V69" i="1" s="1"/>
  <c r="U70" i="1"/>
  <c r="V70" i="1" s="1"/>
  <c r="U71" i="1"/>
  <c r="V71" i="1" s="1"/>
  <c r="U72" i="1"/>
  <c r="V72" i="1" s="1"/>
  <c r="U73" i="1"/>
  <c r="V73" i="1" s="1"/>
  <c r="U74" i="1"/>
  <c r="V74" i="1" s="1"/>
  <c r="U75" i="1"/>
  <c r="V75" i="1" s="1"/>
  <c r="U76" i="1"/>
  <c r="V76" i="1" s="1"/>
  <c r="U77" i="1"/>
  <c r="V77" i="1" s="1"/>
  <c r="U78" i="1"/>
  <c r="V78" i="1" s="1"/>
  <c r="U79" i="1"/>
  <c r="V79" i="1" s="1"/>
  <c r="U80" i="1"/>
  <c r="V80" i="1" s="1"/>
  <c r="U81" i="1"/>
  <c r="V81" i="1" s="1"/>
  <c r="U82" i="1"/>
  <c r="V82" i="1" s="1"/>
  <c r="U83" i="1"/>
  <c r="V83" i="1" s="1"/>
  <c r="U84" i="1"/>
  <c r="V84" i="1" s="1"/>
  <c r="U85" i="1"/>
  <c r="V85" i="1" s="1"/>
  <c r="U86" i="1"/>
  <c r="V86" i="1" s="1"/>
  <c r="U87" i="1"/>
  <c r="V87" i="1" s="1"/>
  <c r="U88" i="1"/>
  <c r="V88" i="1" s="1"/>
  <c r="U89" i="1"/>
  <c r="V89" i="1" s="1"/>
  <c r="U90" i="1"/>
  <c r="V90" i="1" s="1"/>
  <c r="U91" i="1"/>
  <c r="V91" i="1" s="1"/>
  <c r="U92" i="1"/>
  <c r="V92" i="1" s="1"/>
  <c r="U93" i="1"/>
  <c r="V93" i="1" s="1"/>
  <c r="U94" i="1"/>
  <c r="V94" i="1" s="1"/>
  <c r="U95" i="1"/>
  <c r="V95" i="1" s="1"/>
  <c r="U96" i="1"/>
  <c r="V96" i="1" s="1"/>
  <c r="U97" i="1"/>
  <c r="V97" i="1" s="1"/>
  <c r="U98" i="1"/>
  <c r="V98" i="1" s="1"/>
  <c r="U99" i="1"/>
  <c r="V99" i="1" s="1"/>
  <c r="U100" i="1"/>
  <c r="V100" i="1" s="1"/>
  <c r="U101" i="1"/>
  <c r="V101" i="1" s="1"/>
  <c r="U102" i="1"/>
  <c r="V102" i="1" s="1"/>
  <c r="U103" i="1"/>
  <c r="V103" i="1" s="1"/>
  <c r="U104" i="1"/>
  <c r="V104" i="1" s="1"/>
  <c r="U105" i="1"/>
  <c r="V105" i="1" s="1"/>
  <c r="U106" i="1"/>
  <c r="V106" i="1" s="1"/>
  <c r="U107" i="1"/>
  <c r="V107" i="1" s="1"/>
  <c r="U108" i="1"/>
  <c r="V108" i="1" s="1"/>
  <c r="U109" i="1"/>
  <c r="V109" i="1" s="1"/>
  <c r="U110" i="1"/>
  <c r="V110" i="1" s="1"/>
  <c r="U111" i="1"/>
  <c r="V111" i="1" s="1"/>
  <c r="U112" i="1"/>
  <c r="V112" i="1" s="1"/>
  <c r="U113" i="1"/>
  <c r="V113" i="1" s="1"/>
  <c r="U114" i="1"/>
  <c r="V114" i="1" s="1"/>
  <c r="U115" i="1"/>
  <c r="V115" i="1" s="1"/>
  <c r="U116" i="1"/>
  <c r="V116" i="1" s="1"/>
  <c r="U117" i="1"/>
  <c r="V117" i="1" s="1"/>
  <c r="U118" i="1"/>
  <c r="V118" i="1" s="1"/>
  <c r="U119" i="1"/>
  <c r="V119" i="1" s="1"/>
  <c r="U120" i="1"/>
  <c r="V120" i="1" s="1"/>
  <c r="U121" i="1"/>
  <c r="V121" i="1" s="1"/>
  <c r="U122" i="1"/>
  <c r="V122" i="1" s="1"/>
  <c r="U123" i="1"/>
  <c r="V123" i="1" s="1"/>
  <c r="U124" i="1"/>
  <c r="V124" i="1" s="1"/>
  <c r="U125" i="1"/>
  <c r="V125" i="1" s="1"/>
  <c r="U126" i="1"/>
  <c r="V126" i="1" s="1"/>
  <c r="U127" i="1"/>
  <c r="V127" i="1" s="1"/>
  <c r="U128" i="1"/>
  <c r="V128" i="1" s="1"/>
  <c r="U129" i="1"/>
  <c r="V129" i="1" s="1"/>
  <c r="U130" i="1"/>
  <c r="V130" i="1" s="1"/>
  <c r="U131" i="1"/>
  <c r="V131" i="1" s="1"/>
  <c r="U132" i="1"/>
  <c r="V132" i="1" s="1"/>
  <c r="U133" i="1"/>
  <c r="V133" i="1" s="1"/>
  <c r="U134" i="1"/>
  <c r="V134" i="1" s="1"/>
  <c r="U135" i="1"/>
  <c r="V135" i="1" s="1"/>
  <c r="U136" i="1"/>
  <c r="V136" i="1" s="1"/>
  <c r="U137" i="1"/>
  <c r="V137" i="1" s="1"/>
  <c r="U138" i="1"/>
  <c r="V138" i="1" s="1"/>
  <c r="U139" i="1"/>
  <c r="V139" i="1" s="1"/>
  <c r="U140" i="1"/>
  <c r="V140" i="1" s="1"/>
  <c r="U141" i="1"/>
  <c r="V141" i="1" s="1"/>
  <c r="U142" i="1"/>
  <c r="V142" i="1" s="1"/>
  <c r="U143" i="1"/>
  <c r="V143" i="1" s="1"/>
  <c r="U144" i="1"/>
  <c r="V144" i="1" s="1"/>
  <c r="U145" i="1"/>
  <c r="V145" i="1" s="1"/>
  <c r="U146" i="1"/>
  <c r="V146" i="1" s="1"/>
  <c r="U147" i="1"/>
  <c r="V147" i="1" s="1"/>
  <c r="U148" i="1"/>
  <c r="V148" i="1" s="1"/>
  <c r="U149" i="1"/>
  <c r="V149" i="1" s="1"/>
  <c r="U150" i="1"/>
  <c r="V150" i="1" s="1"/>
  <c r="U151" i="1"/>
  <c r="V151" i="1" s="1"/>
  <c r="U152" i="1"/>
  <c r="V152" i="1" s="1"/>
  <c r="U153" i="1"/>
  <c r="V153" i="1" s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Y137" i="1" l="1"/>
  <c r="AA137" i="1" s="1"/>
  <c r="Y105" i="1"/>
  <c r="AA105" i="1" s="1"/>
  <c r="Y65" i="1"/>
  <c r="AA65" i="1" s="1"/>
  <c r="Y33" i="1"/>
  <c r="AA33" i="1" s="1"/>
  <c r="Y128" i="1"/>
  <c r="AA128" i="1" s="1"/>
  <c r="Y96" i="1"/>
  <c r="AA96" i="1" s="1"/>
  <c r="Y72" i="1"/>
  <c r="AA72" i="1" s="1"/>
  <c r="Y40" i="1"/>
  <c r="Y8" i="1"/>
  <c r="AA8" i="1" s="1"/>
  <c r="Y151" i="1"/>
  <c r="AA151" i="1" s="1"/>
  <c r="Y143" i="1"/>
  <c r="AA143" i="1" s="1"/>
  <c r="Y135" i="1"/>
  <c r="AA135" i="1" s="1"/>
  <c r="Y127" i="1"/>
  <c r="AA127" i="1" s="1"/>
  <c r="Y119" i="1"/>
  <c r="AA119" i="1" s="1"/>
  <c r="Y111" i="1"/>
  <c r="AA111" i="1" s="1"/>
  <c r="Y103" i="1"/>
  <c r="AA103" i="1" s="1"/>
  <c r="Y95" i="1"/>
  <c r="AA95" i="1" s="1"/>
  <c r="Y87" i="1"/>
  <c r="AA87" i="1" s="1"/>
  <c r="Y79" i="1"/>
  <c r="AA79" i="1" s="1"/>
  <c r="Y71" i="1"/>
  <c r="AA71" i="1" s="1"/>
  <c r="Y63" i="1"/>
  <c r="AA63" i="1" s="1"/>
  <c r="Y55" i="1"/>
  <c r="AA55" i="1" s="1"/>
  <c r="Y47" i="1"/>
  <c r="AA47" i="1" s="1"/>
  <c r="Y39" i="1"/>
  <c r="AA39" i="1" s="1"/>
  <c r="Y31" i="1"/>
  <c r="AA31" i="1" s="1"/>
  <c r="Y23" i="1"/>
  <c r="AA23" i="1" s="1"/>
  <c r="Y15" i="1"/>
  <c r="AA15" i="1" s="1"/>
  <c r="Y7" i="1"/>
  <c r="AA7" i="1" s="1"/>
  <c r="Y97" i="1"/>
  <c r="AA97" i="1" s="1"/>
  <c r="Y120" i="1"/>
  <c r="AA120" i="1" s="1"/>
  <c r="Y64" i="1"/>
  <c r="AA64" i="1" s="1"/>
  <c r="Y134" i="1"/>
  <c r="AA134" i="1" s="1"/>
  <c r="Y110" i="1"/>
  <c r="AA110" i="1" s="1"/>
  <c r="Y86" i="1"/>
  <c r="AA86" i="1" s="1"/>
  <c r="Y62" i="1"/>
  <c r="AA62" i="1" s="1"/>
  <c r="Y38" i="1"/>
  <c r="AA38" i="1" s="1"/>
  <c r="Y14" i="1"/>
  <c r="AA14" i="1" s="1"/>
  <c r="Y152" i="1"/>
  <c r="AA152" i="1" s="1"/>
  <c r="Y142" i="1"/>
  <c r="AA142" i="1" s="1"/>
  <c r="Y126" i="1"/>
  <c r="AA126" i="1" s="1"/>
  <c r="Y118" i="1"/>
  <c r="AA118" i="1" s="1"/>
  <c r="Y102" i="1"/>
  <c r="AA102" i="1" s="1"/>
  <c r="Y94" i="1"/>
  <c r="AA94" i="1" s="1"/>
  <c r="Y78" i="1"/>
  <c r="AA78" i="1" s="1"/>
  <c r="Y70" i="1"/>
  <c r="AA70" i="1" s="1"/>
  <c r="Y54" i="1"/>
  <c r="AA54" i="1" s="1"/>
  <c r="Y46" i="1"/>
  <c r="AA46" i="1" s="1"/>
  <c r="Y30" i="1"/>
  <c r="AA30" i="1" s="1"/>
  <c r="Y22" i="1"/>
  <c r="AA22" i="1" s="1"/>
  <c r="Y6" i="1"/>
  <c r="AA6" i="1" s="1"/>
  <c r="Y141" i="1"/>
  <c r="AA141" i="1" s="1"/>
  <c r="Y117" i="1"/>
  <c r="AA117" i="1" s="1"/>
  <c r="Y101" i="1"/>
  <c r="AA101" i="1" s="1"/>
  <c r="Y85" i="1"/>
  <c r="AA85" i="1" s="1"/>
  <c r="Y77" i="1"/>
  <c r="AA77" i="1" s="1"/>
  <c r="Y61" i="1"/>
  <c r="AA61" i="1" s="1"/>
  <c r="Y53" i="1"/>
  <c r="AA53" i="1" s="1"/>
  <c r="Y45" i="1"/>
  <c r="AA45" i="1" s="1"/>
  <c r="Y37" i="1"/>
  <c r="AA37" i="1" s="1"/>
  <c r="Y29" i="1"/>
  <c r="AA29" i="1" s="1"/>
  <c r="Y21" i="1"/>
  <c r="AA21" i="1" s="1"/>
  <c r="Y13" i="1"/>
  <c r="AA13" i="1" s="1"/>
  <c r="Y129" i="1"/>
  <c r="AA129" i="1" s="1"/>
  <c r="Y89" i="1"/>
  <c r="AA89" i="1" s="1"/>
  <c r="Y136" i="1"/>
  <c r="AA136" i="1" s="1"/>
  <c r="Y104" i="1"/>
  <c r="AA104" i="1" s="1"/>
  <c r="Y88" i="1"/>
  <c r="AA88" i="1" s="1"/>
  <c r="Y56" i="1"/>
  <c r="AA56" i="1" s="1"/>
  <c r="Y24" i="1"/>
  <c r="AA24" i="1" s="1"/>
  <c r="Y150" i="1"/>
  <c r="AA150" i="1" s="1"/>
  <c r="Y149" i="1"/>
  <c r="AA149" i="1" s="1"/>
  <c r="Y133" i="1"/>
  <c r="AA133" i="1" s="1"/>
  <c r="Y125" i="1"/>
  <c r="AA125" i="1" s="1"/>
  <c r="Y109" i="1"/>
  <c r="AA109" i="1" s="1"/>
  <c r="Y93" i="1"/>
  <c r="AA93" i="1" s="1"/>
  <c r="Y69" i="1"/>
  <c r="AA69" i="1" s="1"/>
  <c r="Y148" i="1"/>
  <c r="AA148" i="1" s="1"/>
  <c r="Y140" i="1"/>
  <c r="AA140" i="1" s="1"/>
  <c r="Y132" i="1"/>
  <c r="AA132" i="1" s="1"/>
  <c r="Y124" i="1"/>
  <c r="AA124" i="1" s="1"/>
  <c r="Y116" i="1"/>
  <c r="AA116" i="1" s="1"/>
  <c r="Y108" i="1"/>
  <c r="AA108" i="1" s="1"/>
  <c r="Y100" i="1"/>
  <c r="AA100" i="1" s="1"/>
  <c r="Y92" i="1"/>
  <c r="AA92" i="1" s="1"/>
  <c r="Y84" i="1"/>
  <c r="AA84" i="1" s="1"/>
  <c r="Y76" i="1"/>
  <c r="AA76" i="1" s="1"/>
  <c r="Y68" i="1"/>
  <c r="AA68" i="1" s="1"/>
  <c r="Y60" i="1"/>
  <c r="AA60" i="1" s="1"/>
  <c r="Y52" i="1"/>
  <c r="AA52" i="1" s="1"/>
  <c r="Y44" i="1"/>
  <c r="AA44" i="1" s="1"/>
  <c r="Y36" i="1"/>
  <c r="AA36" i="1" s="1"/>
  <c r="Y28" i="1"/>
  <c r="AA28" i="1" s="1"/>
  <c r="Y20" i="1"/>
  <c r="AA20" i="1" s="1"/>
  <c r="Y12" i="1"/>
  <c r="AA12" i="1" s="1"/>
  <c r="Y153" i="1"/>
  <c r="AA153" i="1" s="1"/>
  <c r="Y121" i="1"/>
  <c r="AA121" i="1" s="1"/>
  <c r="Y81" i="1"/>
  <c r="AA81" i="1" s="1"/>
  <c r="Y57" i="1"/>
  <c r="AA57" i="1" s="1"/>
  <c r="Y41" i="1"/>
  <c r="AA41" i="1" s="1"/>
  <c r="Y25" i="1"/>
  <c r="AA25" i="1" s="1"/>
  <c r="Y9" i="1"/>
  <c r="AA9" i="1" s="1"/>
  <c r="Y144" i="1"/>
  <c r="AA144" i="1" s="1"/>
  <c r="Y147" i="1"/>
  <c r="AA147" i="1" s="1"/>
  <c r="Y131" i="1"/>
  <c r="AA131" i="1" s="1"/>
  <c r="Y115" i="1"/>
  <c r="AA115" i="1" s="1"/>
  <c r="Y99" i="1"/>
  <c r="AA99" i="1" s="1"/>
  <c r="Y91" i="1"/>
  <c r="AA91" i="1" s="1"/>
  <c r="Y83" i="1"/>
  <c r="AA83" i="1" s="1"/>
  <c r="Y67" i="1"/>
  <c r="AA67" i="1" s="1"/>
  <c r="Y59" i="1"/>
  <c r="AA59" i="1" s="1"/>
  <c r="Y51" i="1"/>
  <c r="AA51" i="1" s="1"/>
  <c r="Y43" i="1"/>
  <c r="AA43" i="1" s="1"/>
  <c r="Y35" i="1"/>
  <c r="AA35" i="1" s="1"/>
  <c r="Y27" i="1"/>
  <c r="AA27" i="1" s="1"/>
  <c r="Y19" i="1"/>
  <c r="AA19" i="1" s="1"/>
  <c r="Y11" i="1"/>
  <c r="AA11" i="1" s="1"/>
  <c r="Y145" i="1"/>
  <c r="AA145" i="1" s="1"/>
  <c r="Y113" i="1"/>
  <c r="AA113" i="1" s="1"/>
  <c r="Y73" i="1"/>
  <c r="AA73" i="1" s="1"/>
  <c r="Y49" i="1"/>
  <c r="AA49" i="1" s="1"/>
  <c r="Y17" i="1"/>
  <c r="AA17" i="1" s="1"/>
  <c r="Y112" i="1"/>
  <c r="AA112" i="1" s="1"/>
  <c r="Y80" i="1"/>
  <c r="AA80" i="1" s="1"/>
  <c r="Y48" i="1"/>
  <c r="AA48" i="1" s="1"/>
  <c r="Y32" i="1"/>
  <c r="AA32" i="1" s="1"/>
  <c r="Y16" i="1"/>
  <c r="AA16" i="1" s="1"/>
  <c r="Y139" i="1"/>
  <c r="AA139" i="1" s="1"/>
  <c r="Y123" i="1"/>
  <c r="AA123" i="1" s="1"/>
  <c r="Y107" i="1"/>
  <c r="AA107" i="1" s="1"/>
  <c r="Y75" i="1"/>
  <c r="AA75" i="1" s="1"/>
  <c r="Y146" i="1"/>
  <c r="AA146" i="1" s="1"/>
  <c r="Y138" i="1"/>
  <c r="AA138" i="1" s="1"/>
  <c r="Y130" i="1"/>
  <c r="AA130" i="1" s="1"/>
  <c r="Y122" i="1"/>
  <c r="AA122" i="1" s="1"/>
  <c r="Y114" i="1"/>
  <c r="AA114" i="1" s="1"/>
  <c r="Y106" i="1"/>
  <c r="AA106" i="1" s="1"/>
  <c r="Y98" i="1"/>
  <c r="AA98" i="1" s="1"/>
  <c r="Y90" i="1"/>
  <c r="AA90" i="1" s="1"/>
  <c r="Y82" i="1"/>
  <c r="AA82" i="1" s="1"/>
  <c r="Y74" i="1"/>
  <c r="AA74" i="1" s="1"/>
  <c r="Y66" i="1"/>
  <c r="AA66" i="1" s="1"/>
  <c r="Y58" i="1"/>
  <c r="AA58" i="1" s="1"/>
  <c r="Y50" i="1"/>
  <c r="AA50" i="1" s="1"/>
  <c r="Y42" i="1"/>
  <c r="AA42" i="1" s="1"/>
  <c r="Y34" i="1"/>
  <c r="AA34" i="1" s="1"/>
  <c r="Y26" i="1"/>
  <c r="AA26" i="1" s="1"/>
  <c r="Y18" i="1"/>
  <c r="AA18" i="1" s="1"/>
  <c r="Y10" i="1"/>
  <c r="AA10" i="1" s="1"/>
  <c r="O5" i="1"/>
  <c r="U5" i="1" l="1"/>
  <c r="V5" i="1" s="1"/>
  <c r="W146" i="1" l="1"/>
  <c r="W77" i="1"/>
  <c r="W80" i="1"/>
  <c r="W151" i="1"/>
  <c r="W14" i="1"/>
  <c r="W11" i="1"/>
  <c r="W18" i="1"/>
  <c r="W120" i="1"/>
  <c r="W23" i="1"/>
  <c r="W49" i="1"/>
  <c r="W123" i="1"/>
  <c r="W39" i="1"/>
  <c r="Q5" i="1"/>
  <c r="W57" i="1"/>
  <c r="W139" i="1"/>
  <c r="W63" i="1"/>
  <c r="W29" i="1"/>
  <c r="W83" i="1"/>
  <c r="W13" i="1"/>
  <c r="W105" i="1"/>
  <c r="W70" i="1"/>
  <c r="W8" i="1"/>
  <c r="W137" i="1"/>
  <c r="W114" i="1"/>
  <c r="W31" i="1"/>
  <c r="W148" i="1"/>
  <c r="W135" i="1"/>
  <c r="W79" i="1"/>
  <c r="W56" i="1"/>
  <c r="W69" i="1"/>
  <c r="W140" i="1"/>
  <c r="W142" i="1"/>
  <c r="W94" i="1"/>
  <c r="W95" i="1"/>
  <c r="W125" i="1"/>
  <c r="W35" i="1"/>
  <c r="W47" i="1"/>
  <c r="W51" i="1"/>
  <c r="W100" i="1"/>
  <c r="W103" i="1"/>
  <c r="W141" i="1"/>
  <c r="W143" i="1"/>
  <c r="W40" i="1"/>
  <c r="W44" i="1"/>
  <c r="W131" i="1"/>
  <c r="W10" i="1"/>
  <c r="W34" i="1"/>
  <c r="W19" i="1"/>
  <c r="W46" i="1"/>
  <c r="W78" i="1"/>
  <c r="W45" i="1"/>
  <c r="W74" i="1"/>
  <c r="W107" i="1"/>
  <c r="W54" i="1"/>
  <c r="W16" i="1"/>
  <c r="W98" i="1"/>
  <c r="W24" i="1"/>
  <c r="W62" i="1"/>
  <c r="W126" i="1"/>
  <c r="W64" i="1"/>
  <c r="W27" i="1"/>
  <c r="W50" i="1"/>
  <c r="W65" i="1"/>
  <c r="W99" i="1"/>
  <c r="W66" i="1"/>
  <c r="W21" i="1"/>
  <c r="W67" i="1"/>
  <c r="W112" i="1"/>
  <c r="W58" i="1"/>
  <c r="W97" i="1"/>
  <c r="W111" i="1"/>
  <c r="W133" i="1"/>
  <c r="W71" i="1"/>
  <c r="W82" i="1"/>
  <c r="W144" i="1"/>
  <c r="W81" i="1"/>
  <c r="W9" i="1"/>
  <c r="W37" i="1"/>
  <c r="W84" i="1"/>
  <c r="W30" i="1"/>
  <c r="W91" i="1"/>
  <c r="W118" i="1"/>
  <c r="W109" i="1"/>
  <c r="W86" i="1"/>
  <c r="W127" i="1"/>
  <c r="W26" i="1"/>
  <c r="W68" i="1"/>
  <c r="W88" i="1"/>
  <c r="W130" i="1"/>
  <c r="W90" i="1"/>
  <c r="W25" i="1"/>
  <c r="W102" i="1"/>
  <c r="W93" i="1"/>
  <c r="W52" i="1"/>
  <c r="W89" i="1"/>
  <c r="W22" i="1"/>
  <c r="W85" i="1"/>
  <c r="W96" i="1"/>
  <c r="W53" i="1"/>
  <c r="W147" i="1"/>
  <c r="W76" i="1"/>
  <c r="W12" i="1"/>
  <c r="W20" i="1"/>
  <c r="W38" i="1"/>
  <c r="W59" i="1"/>
  <c r="W122" i="1"/>
  <c r="W134" i="1"/>
  <c r="W145" i="1"/>
  <c r="W55" i="1"/>
  <c r="W32" i="1"/>
  <c r="W42" i="1"/>
  <c r="W72" i="1"/>
  <c r="W104" i="1"/>
  <c r="W115" i="1"/>
  <c r="W138" i="1"/>
  <c r="W17" i="1"/>
  <c r="W87" i="1"/>
  <c r="W61" i="1"/>
  <c r="W75" i="1"/>
  <c r="W124" i="1"/>
  <c r="W117" i="1"/>
  <c r="W129" i="1"/>
  <c r="W149" i="1"/>
  <c r="W152" i="1"/>
  <c r="W119" i="1"/>
  <c r="W41" i="1"/>
  <c r="W116" i="1"/>
  <c r="W73" i="1"/>
  <c r="W106" i="1"/>
  <c r="W128" i="1"/>
  <c r="W6" i="1"/>
  <c r="W150" i="1"/>
  <c r="W33" i="1"/>
  <c r="W28" i="1"/>
  <c r="W92" i="1"/>
  <c r="W110" i="1"/>
  <c r="W136" i="1"/>
  <c r="W7" i="1"/>
  <c r="W15" i="1"/>
  <c r="W48" i="1"/>
  <c r="W36" i="1"/>
  <c r="W121" i="1"/>
  <c r="W101" i="1"/>
  <c r="W60" i="1"/>
  <c r="W153" i="1"/>
  <c r="W43" i="1"/>
  <c r="W108" i="1"/>
  <c r="W132" i="1"/>
  <c r="W113" i="1"/>
  <c r="W5" i="1" l="1"/>
  <c r="Y5" i="1"/>
  <c r="AA5" i="1" s="1"/>
</calcChain>
</file>

<file path=xl/sharedStrings.xml><?xml version="1.0" encoding="utf-8"?>
<sst xmlns="http://schemas.openxmlformats.org/spreadsheetml/2006/main" count="185" uniqueCount="180">
  <si>
    <t>District Name</t>
  </si>
  <si>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</si>
  <si>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</si>
  <si>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</si>
  <si>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</si>
  <si>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</si>
  <si>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</si>
  <si>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</si>
  <si>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</si>
  <si>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</si>
  <si>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</si>
  <si>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</si>
  <si>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</si>
  <si>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Area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</si>
  <si>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</si>
  <si>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</si>
  <si>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</si>
  <si>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</si>
  <si>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</si>
  <si>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</si>
  <si>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</si>
  <si>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</si>
  <si>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</si>
  <si>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</si>
  <si>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Community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</si>
  <si>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</si>
  <si>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</si>
  <si>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</si>
  <si>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</si>
  <si>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</si>
  <si>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</si>
  <si>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</si>
  <si>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</si>
  <si>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</si>
  <si>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</si>
  <si>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</si>
  <si>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</si>
  <si>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</si>
  <si>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</si>
  <si>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</si>
  <si>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</si>
  <si>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</si>
  <si>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</si>
  <si>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Webster Area 18-5</t>
  </si>
  <si>
    <t>Deuel 19-4</t>
  </si>
  <si>
    <t>Eagle Butte 20-1</t>
  </si>
  <si>
    <t>Timber Lake 20-3</t>
  </si>
  <si>
    <t>Armour 21-1</t>
  </si>
  <si>
    <t>Corsica-Stickney 21-3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</si>
  <si>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</si>
  <si>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</si>
  <si>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</si>
  <si>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</si>
  <si>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</si>
  <si>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</si>
  <si>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Area 24-4</t>
  </si>
  <si>
    <t>Big Stone City 25-1</t>
  </si>
  <si>
    <t>Milbank 25-4</t>
  </si>
  <si>
    <t>Burke 26-2</t>
  </si>
  <si>
    <t>Gregory 26-4</t>
  </si>
  <si>
    <t>South Central 26-5</t>
  </si>
  <si>
    <t>Haakon 27-1</t>
  </si>
  <si>
    <t>Castlewood 28-1</t>
  </si>
  <si>
    <t>Estelline 28-2</t>
  </si>
  <si>
    <t>Hamlin 28-3</t>
  </si>
  <si>
    <t>Miller 29-4</t>
  </si>
  <si>
    <t>Hanson 30-1</t>
  </si>
  <si>
    <t>Bridgewater-Emery 30-3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</si>
  <si>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</si>
  <si>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</si>
  <si>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</si>
  <si>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</si>
  <si>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</si>
  <si>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</si>
  <si>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</si>
  <si>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</si>
  <si>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</si>
  <si>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</si>
  <si>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</si>
  <si>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</si>
  <si>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</si>
  <si>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Area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</si>
  <si>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</si>
  <si>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</si>
  <si>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</si>
  <si>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</si>
  <si>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</si>
  <si>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</si>
  <si>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</si>
  <si>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</si>
  <si>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</si>
  <si>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</si>
  <si>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</si>
  <si>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</si>
  <si>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</si>
  <si>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</si>
  <si>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</si>
  <si>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Britton-Hecla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</si>
  <si>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</si>
  <si>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</si>
  <si>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</si>
  <si>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</si>
  <si>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</si>
  <si>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</si>
  <si>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</si>
  <si>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</si>
  <si>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</si>
  <si>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</si>
  <si>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</si>
  <si>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</si>
  <si>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</si>
  <si>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</si>
  <si>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</si>
  <si>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</si>
  <si>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</si>
  <si>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Area 51-4</t>
  </si>
  <si>
    <t>Wall 51-5</t>
  </si>
  <si>
    <t>Bison 52-1</t>
  </si>
  <si>
    <t>Lemmon 52-4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</si>
  <si>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</si>
  <si>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</si>
  <si>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</si>
  <si>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</si>
  <si>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</si>
  <si>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</si>
  <si>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</si>
  <si>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</si>
  <si>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</si>
  <si>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</si>
  <si>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</si>
  <si>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</si>
  <si>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</si>
  <si>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</si>
  <si>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</si>
  <si>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Colome Consolidated 59-3</t>
  </si>
  <si>
    <t>Centerville 60-1</t>
  </si>
  <si>
    <t>Marion 60-3</t>
  </si>
  <si>
    <t>Parker 60-4</t>
  </si>
  <si>
    <t>Viborg-Hurley 60-6</t>
  </si>
  <si>
    <t>Alcester-Hudson 61-1</t>
  </si>
  <si>
    <t>Beresford 61-2</t>
  </si>
  <si>
    <t>Elk Point-Jefferson 61-7</t>
  </si>
  <si>
    <t>Dakota Valley 61-8</t>
  </si>
  <si>
    <t>Selby Area 62-5</t>
  </si>
  <si>
    <t>Mobridge-Pollock 62-6</t>
  </si>
  <si>
    <t>Gayville-Volin 63-1</t>
  </si>
  <si>
    <t>Yankton 63-3</t>
  </si>
  <si>
    <t>Dupree 64-2</t>
  </si>
  <si>
    <t>Oglala Lakota 65-1</t>
  </si>
  <si>
    <t>Todd County 66-1</t>
  </si>
  <si>
    <t>District #</t>
  </si>
  <si>
    <t>Lowest Monthly Balance</t>
  </si>
  <si>
    <t>Total GF Expenditures</t>
  </si>
  <si>
    <t>Lowest Balance as % of Expenditures</t>
  </si>
  <si>
    <t>Allowable %</t>
  </si>
  <si>
    <t>Exceed Limits</t>
  </si>
  <si>
    <t>Lowest SAFE Count</t>
  </si>
  <si>
    <t>SAFE 
2016</t>
  </si>
  <si>
    <t>SAFE 
2017</t>
  </si>
  <si>
    <t>July 
2017</t>
  </si>
  <si>
    <t>August 
2017</t>
  </si>
  <si>
    <t>September 
2017</t>
  </si>
  <si>
    <t>October 
2017</t>
  </si>
  <si>
    <t>November 
2017</t>
  </si>
  <si>
    <t>December 
2017</t>
  </si>
  <si>
    <t>January 
2018</t>
  </si>
  <si>
    <t>February
2018</t>
  </si>
  <si>
    <t>March
2018</t>
  </si>
  <si>
    <t>April 
2018</t>
  </si>
  <si>
    <t>May
2018</t>
  </si>
  <si>
    <t>June
2018</t>
  </si>
  <si>
    <t>SAFE 
2018</t>
  </si>
  <si>
    <t>NOTES</t>
  </si>
  <si>
    <t>Does not Receive GSA</t>
  </si>
  <si>
    <t>Reorganization Exemption</t>
  </si>
  <si>
    <t>Maximum Penalty</t>
  </si>
  <si>
    <t>Excess Amount</t>
  </si>
  <si>
    <t>FY2018 Monthly Cash Balance (SDCL 13-13-73.6) - General Fund</t>
  </si>
  <si>
    <t>FY19 Gen State Aid ESTIMATE
as of 11/1/2018</t>
  </si>
  <si>
    <t>as of 11/1/2018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</si>
</sst>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2" formatCode="_(&quot;$&quot;* #,##0_);_(&quot;$&quot;* \(#,##0\);_(&quot;$&quot;* &quot;-&quot;_);_(@_)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Ebrima"/>
    </font>
    <font>
      <sz val="10"/>
      <name val="Ebrima"/>
    </font>
    <font>
      <b/>
      <sz val="10"/>
      <name val="Ebrima"/>
    </font>
    <font>
      <sz val="9"/>
      <name val="Ebrima"/>
    </font>
    <font>
      <sz val="9"/>
      <color theme="1"/>
      <name val="Ebrima"/>
    </font>
    <font>
      <b/>
      <sz val="14"/>
      <color theme="1"/>
      <name val="Ebrima"/>
    </font>
    <font>
      <sz val="14"/>
      <color theme="1"/>
      <name val="Ebrima"/>
    </font>
    <font>
      <sz val="14"/>
      <name val="Ebrima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0" fontId="1" fillId="0" borderId="0" xfId="0" applyNumberFormat="1" applyFont="1"/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9" fontId="1" fillId="0" borderId="0" xfId="0" applyNumberFormat="1" applyFont="1" applyAlignment="1">
      <alignment horizontal="center"/>
    </xf>
    <xf numFmtId="9" fontId="1" fillId="0" borderId="0" xfId="0" applyNumberFormat="1" applyFont="1"/>
    <xf numFmtId="0" fontId="1" fillId="0" borderId="0" xfId="0" applyFont="1" applyFill="1"/>
    <xf numFmtId="0" fontId="2" fillId="0" borderId="0" xfId="0" applyFont="1" applyAlignment="1">
      <alignment horizontal="center"/>
    </xf>
    <xf numFmtId="6" fontId="2" fillId="0" borderId="0" xfId="0" applyNumberFormat="1" applyFont="1"/>
    <xf numFmtId="0" fontId="4" fillId="0" borderId="0" xfId="0" applyFont="1" applyFill="1" applyBorder="1" applyAlignment="1">
      <alignment horizontal="center"/>
    </xf>
    <xf numFmtId="0" fontId="4" fillId="0" borderId="0" xfId="0" applyFont="1"/>
    <xf numFmtId="6" fontId="4" fillId="0" borderId="0" xfId="0" applyNumberFormat="1" applyFont="1"/>
    <xf numFmtId="4" fontId="5" fillId="0" borderId="0" xfId="0" applyNumberFormat="1" applyFont="1"/>
    <xf numFmtId="9" fontId="5" fillId="0" borderId="0" xfId="0" applyNumberFormat="1" applyFont="1"/>
    <xf numFmtId="0" fontId="5" fillId="0" borderId="0" xfId="0" applyFont="1"/>
    <xf numFmtId="0" fontId="5" fillId="0" borderId="0" xfId="0" applyFont="1" applyFill="1"/>
    <xf numFmtId="10" fontId="5" fillId="0" borderId="0" xfId="0" applyNumberFormat="1" applyFont="1"/>
    <xf numFmtId="0" fontId="5" fillId="0" borderId="0" xfId="0" applyFont="1" applyAlignment="1">
      <alignment horizontal="center"/>
    </xf>
    <xf numFmtId="42" fontId="1" fillId="0" borderId="0" xfId="0" applyNumberFormat="1" applyFont="1" applyAlignment="1">
      <alignment horizontal="center"/>
    </xf>
    <xf numFmtId="42" fontId="5" fillId="0" borderId="0" xfId="0" applyNumberFormat="1" applyFont="1" applyFill="1"/>
    <xf numFmtId="42" fontId="1" fillId="0" borderId="0" xfId="0" applyNumberFormat="1" applyFont="1" applyFill="1"/>
    <xf numFmtId="0" fontId="6" fillId="0" borderId="0" xfId="0" applyFont="1"/>
    <xf numFmtId="0" fontId="7" fillId="0" borderId="0" xfId="0" applyFont="1"/>
    <xf numFmtId="6" fontId="8" fillId="0" borderId="0" xfId="0" applyNumberFormat="1" applyFont="1"/>
    <xf numFmtId="10" fontId="7" fillId="0" borderId="0" xfId="0" applyNumberFormat="1" applyFont="1"/>
    <xf numFmtId="4" fontId="7" fillId="0" borderId="0" xfId="0" applyNumberFormat="1" applyFont="1"/>
    <xf numFmtId="9" fontId="7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 applyFill="1"/>
    <xf numFmtId="42" fontId="7" fillId="0" borderId="0" xfId="0" applyNumberFormat="1" applyFont="1" applyFill="1"/>
    <xf numFmtId="0" fontId="3" fillId="4" borderId="1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10" fontId="3" fillId="2" borderId="1" xfId="0" applyNumberFormat="1" applyFont="1" applyFill="1" applyBorder="1" applyAlignment="1">
      <alignment horizontal="center" wrapText="1"/>
    </xf>
    <xf numFmtId="0" fontId="5" fillId="0" borderId="1" xfId="0" applyFont="1" applyBorder="1"/>
    <xf numFmtId="0" fontId="5" fillId="0" borderId="1" xfId="0" applyNumberFormat="1" applyFont="1" applyBorder="1"/>
    <xf numFmtId="6" fontId="4" fillId="0" borderId="1" xfId="0" applyNumberFormat="1" applyFont="1" applyBorder="1"/>
    <xf numFmtId="6" fontId="4" fillId="3" borderId="1" xfId="0" applyNumberFormat="1" applyFont="1" applyFill="1" applyBorder="1"/>
    <xf numFmtId="10" fontId="5" fillId="0" borderId="1" xfId="0" applyNumberFormat="1" applyFont="1" applyBorder="1"/>
    <xf numFmtId="4" fontId="5" fillId="0" borderId="1" xfId="0" applyNumberFormat="1" applyFont="1" applyFill="1" applyBorder="1"/>
    <xf numFmtId="9" fontId="5" fillId="0" borderId="1" xfId="0" applyNumberFormat="1" applyFont="1" applyFill="1" applyBorder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6" fontId="5" fillId="0" borderId="1" xfId="0" applyNumberFormat="1" applyFont="1" applyFill="1" applyBorder="1"/>
    <xf numFmtId="0" fontId="5" fillId="0" borderId="1" xfId="0" applyNumberFormat="1" applyFont="1" applyFill="1" applyBorder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4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1085850</xdr:colOff>
      <xdr:row>0</xdr:row>
      <xdr:rowOff>47626</xdr:rowOff>
    </xdr:from>
    <xdr:to>
      <xdr:col>26</xdr:col>
      <xdr:colOff>419100</xdr:colOff>
      <xdr:row>2</xdr:row>
      <xdr:rowOff>77501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3C3F24-3622-4B25-B7DD-F625E2AB2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86625" y="47626"/>
          <a:ext cx="2324100" cy="57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54"/>
  <sheetViews>
    <sheetView showGridLines="0" tabSelected="1" workbookViewId="0">
      <pane ySplit="4" topLeftCell="A5" activePane="bottomLeft" state="frozen"/>
      <selection pane="bottomLeft" activeCell="A123" sqref="A123"/>
    </sheetView>
  </sheetViews>
  <sheetFormatPr defaultRowHeight="14.25" x14ac:dyDescent="0.25"/>
  <cols>
    <col min="1" max="1" width="25.42578125" style="1" customWidth="1"/>
    <col min="2" max="2" width="9.7109375" style="1" customWidth="1"/>
    <col min="3" max="14" width="10.7109375" style="13" hidden="1" customWidth="1"/>
    <col min="15" max="15" width="10.7109375" style="10" customWidth="1"/>
    <col min="16" max="16" width="12.7109375" style="10" customWidth="1"/>
    <col min="17" max="17" width="15.5703125" style="3" customWidth="1"/>
    <col min="18" max="19" width="8.7109375" style="5" hidden="1" customWidth="1"/>
    <col min="20" max="20" width="8.85546875" style="5" hidden="1" customWidth="1"/>
    <col min="21" max="21" width="8.7109375" style="1" customWidth="1"/>
    <col min="22" max="22" width="9.7109375" style="7" customWidth="1"/>
    <col min="23" max="23" width="8.7109375" style="2" customWidth="1"/>
    <col min="24" max="24" width="20.85546875" style="1" bestFit="1" customWidth="1"/>
    <col min="25" max="25" width="8.140625" style="8" bestFit="1" customWidth="1"/>
    <col min="26" max="26" width="15.85546875" style="22" customWidth="1"/>
    <col min="27" max="27" width="9.85546875" style="8" bestFit="1" customWidth="1"/>
    <col min="28" max="16384" width="9.140625" style="8"/>
  </cols>
  <sheetData>
    <row r="1" spans="1:27" s="30" customFormat="1" ht="28.5" customHeight="1" x14ac:dyDescent="0.35">
      <c r="A1" s="23" t="s">
        <v>177</v>
      </c>
      <c r="B1" s="24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6"/>
      <c r="R1" s="27"/>
      <c r="S1" s="27"/>
      <c r="T1" s="27"/>
      <c r="U1" s="24"/>
      <c r="V1" s="28"/>
      <c r="W1" s="29"/>
      <c r="X1" s="24"/>
      <c r="Z1" s="31"/>
    </row>
    <row r="2" spans="1:27" x14ac:dyDescent="0.25">
      <c r="A2" s="19" t="s">
        <v>179</v>
      </c>
    </row>
    <row r="3" spans="1:27" s="2" customFormat="1" x14ac:dyDescent="0.25">
      <c r="C3" s="11"/>
      <c r="D3" s="12"/>
      <c r="E3" s="12"/>
      <c r="F3" s="12"/>
      <c r="G3" s="12"/>
      <c r="H3" s="12"/>
      <c r="I3" s="12"/>
      <c r="J3" s="12"/>
      <c r="K3" s="12"/>
      <c r="L3" s="49"/>
      <c r="M3" s="49"/>
      <c r="N3" s="12"/>
      <c r="P3" s="9"/>
      <c r="R3" s="4"/>
      <c r="S3" s="4"/>
      <c r="T3" s="4"/>
      <c r="V3" s="6"/>
      <c r="Z3" s="20"/>
    </row>
    <row r="4" spans="1:27" s="1" customFormat="1" ht="57.75" customHeight="1" x14ac:dyDescent="0.25">
      <c r="A4" s="32" t="s">
        <v>0</v>
      </c>
      <c r="B4" s="33" t="s">
        <v>150</v>
      </c>
      <c r="C4" s="33" t="s">
        <v>159</v>
      </c>
      <c r="D4" s="33" t="s">
        <v>160</v>
      </c>
      <c r="E4" s="33" t="s">
        <v>161</v>
      </c>
      <c r="F4" s="33" t="s">
        <v>162</v>
      </c>
      <c r="G4" s="33" t="s">
        <v>163</v>
      </c>
      <c r="H4" s="33" t="s">
        <v>164</v>
      </c>
      <c r="I4" s="33" t="s">
        <v>165</v>
      </c>
      <c r="J4" s="33" t="s">
        <v>166</v>
      </c>
      <c r="K4" s="33" t="s">
        <v>167</v>
      </c>
      <c r="L4" s="33" t="s">
        <v>168</v>
      </c>
      <c r="M4" s="33" t="s">
        <v>169</v>
      </c>
      <c r="N4" s="33" t="s">
        <v>170</v>
      </c>
      <c r="O4" s="34" t="s">
        <v>151</v>
      </c>
      <c r="P4" s="34" t="s">
        <v>152</v>
      </c>
      <c r="Q4" s="35" t="s">
        <v>153</v>
      </c>
      <c r="R4" s="35" t="s">
        <v>157</v>
      </c>
      <c r="S4" s="35" t="s">
        <v>158</v>
      </c>
      <c r="T4" s="35" t="s">
        <v>171</v>
      </c>
      <c r="U4" s="35" t="s">
        <v>156</v>
      </c>
      <c r="V4" s="35" t="s">
        <v>154</v>
      </c>
      <c r="W4" s="35" t="s">
        <v>155</v>
      </c>
      <c r="X4" s="35" t="s">
        <v>172</v>
      </c>
      <c r="Y4" s="35" t="s">
        <v>176</v>
      </c>
      <c r="Z4" s="35" t="s">
        <v>178</v>
      </c>
      <c r="AA4" s="35" t="s">
        <v>175</v>
      </c>
    </row>
    <row r="5" spans="1:27" s="17" customFormat="1" ht="12.75" customHeight="1" x14ac:dyDescent="0.2">
      <c r="A5" s="36" t="s">
        <v>14</v>
      </c>
      <c r="B5" s="37">
        <v>6001</v>
      </c>
      <c r="C5" s="38">
        <v>9386510</v>
      </c>
      <c r="D5" s="38">
        <v>9360940</v>
      </c>
      <c r="E5" s="38">
        <v>8099143</v>
      </c>
      <c r="F5" s="38">
        <v>7087768</v>
      </c>
      <c r="G5" s="38">
        <v>9253877</v>
      </c>
      <c r="H5" s="38">
        <v>9054179</v>
      </c>
      <c r="I5" s="38">
        <v>8412672</v>
      </c>
      <c r="J5" s="38">
        <v>8621511</v>
      </c>
      <c r="K5" s="38">
        <v>7464704</v>
      </c>
      <c r="L5" s="39">
        <v>6449970</v>
      </c>
      <c r="M5" s="38">
        <v>8686158</v>
      </c>
      <c r="N5" s="38">
        <v>8905012</v>
      </c>
      <c r="O5" s="38">
        <f t="shared" ref="O5:O36" si="0">MIN(C5:N5)</f>
        <v>6449970</v>
      </c>
      <c r="P5" s="38">
        <v>29384458.580000013</v>
      </c>
      <c r="Q5" s="40">
        <f t="shared" ref="Q5:Q36" si="1">O5/P5</f>
        <v>0.21950276818746806</v>
      </c>
      <c r="R5" s="41">
        <v>4550.58</v>
      </c>
      <c r="S5" s="41">
        <v>4519.12</v>
      </c>
      <c r="T5" s="41">
        <v>4469.9399999999996</v>
      </c>
      <c r="U5" s="41">
        <f t="shared" ref="U5:U36" si="2">MIN(R5:T5)</f>
        <v>4469.9399999999996</v>
      </c>
      <c r="V5" s="42">
        <f t="shared" ref="V5:V36" si="3">IF(U5&gt;600,0.25,IF(U5&lt;=200,0.4,0.3))</f>
        <v>0.25</v>
      </c>
      <c r="W5" s="43" t="str">
        <f t="shared" ref="W5:W36" si="4">IF(Q5&gt;V5,"Yes","No")</f>
        <v>No</v>
      </c>
      <c r="X5" s="44"/>
      <c r="Y5" s="45">
        <f t="shared" ref="Y5:Y36" si="5">ROUND(IF(Q5&lt;=V5,0,(Q5-V5)*P5),0)</f>
        <v>0</v>
      </c>
      <c r="Z5" s="36"/>
      <c r="AA5" s="45">
        <f t="shared" ref="AA5:AA36" si="6">IF(Y5&gt;Z5,Z5,Y5)</f>
        <v>0</v>
      </c>
    </row>
    <row r="6" spans="1:27" s="17" customFormat="1" ht="12.75" customHeight="1" x14ac:dyDescent="0.2">
      <c r="A6" s="44" t="s">
        <v>132</v>
      </c>
      <c r="B6" s="46">
        <v>58003</v>
      </c>
      <c r="C6" s="38">
        <v>2176520</v>
      </c>
      <c r="D6" s="38">
        <v>2032013</v>
      </c>
      <c r="E6" s="38">
        <v>1824830</v>
      </c>
      <c r="F6" s="39">
        <v>1624334</v>
      </c>
      <c r="G6" s="38">
        <v>2104449</v>
      </c>
      <c r="H6" s="38">
        <v>2104246</v>
      </c>
      <c r="I6" s="38">
        <v>1991588</v>
      </c>
      <c r="J6" s="38">
        <v>2164705</v>
      </c>
      <c r="K6" s="38">
        <v>1992776</v>
      </c>
      <c r="L6" s="38">
        <v>1920704</v>
      </c>
      <c r="M6" s="38">
        <v>2503927</v>
      </c>
      <c r="N6" s="38">
        <v>2996449</v>
      </c>
      <c r="O6" s="38">
        <f t="shared" si="0"/>
        <v>1624334</v>
      </c>
      <c r="P6" s="38">
        <v>2953256.5799999996</v>
      </c>
      <c r="Q6" s="40">
        <f t="shared" si="1"/>
        <v>0.55001451990331307</v>
      </c>
      <c r="R6" s="41">
        <v>251</v>
      </c>
      <c r="S6" s="41">
        <v>251.13</v>
      </c>
      <c r="T6" s="41">
        <v>266.01</v>
      </c>
      <c r="U6" s="41">
        <f t="shared" si="2"/>
        <v>251</v>
      </c>
      <c r="V6" s="42">
        <f t="shared" si="3"/>
        <v>0.3</v>
      </c>
      <c r="W6" s="47" t="str">
        <f t="shared" si="4"/>
        <v>Yes</v>
      </c>
      <c r="X6" s="48" t="s">
        <v>173</v>
      </c>
      <c r="Y6" s="45">
        <f t="shared" si="5"/>
        <v>738357</v>
      </c>
      <c r="Z6" s="45">
        <v>0</v>
      </c>
      <c r="AA6" s="45">
        <f t="shared" si="6"/>
        <v>0</v>
      </c>
    </row>
    <row r="7" spans="1:27" s="17" customFormat="1" ht="12.75" customHeight="1" x14ac:dyDescent="0.2">
      <c r="A7" s="36" t="s">
        <v>139</v>
      </c>
      <c r="B7" s="37">
        <v>61001</v>
      </c>
      <c r="C7" s="38">
        <v>1143982</v>
      </c>
      <c r="D7" s="38">
        <v>1048151</v>
      </c>
      <c r="E7" s="38">
        <v>922374</v>
      </c>
      <c r="F7" s="39">
        <v>788127</v>
      </c>
      <c r="G7" s="38">
        <v>1004872</v>
      </c>
      <c r="H7" s="38">
        <v>995264</v>
      </c>
      <c r="I7" s="38">
        <v>888974</v>
      </c>
      <c r="J7" s="38">
        <v>812672</v>
      </c>
      <c r="K7" s="38">
        <v>820505</v>
      </c>
      <c r="L7" s="38">
        <v>806064</v>
      </c>
      <c r="M7" s="38">
        <v>995713</v>
      </c>
      <c r="N7" s="38">
        <v>1022062</v>
      </c>
      <c r="O7" s="38">
        <f t="shared" si="0"/>
        <v>788127</v>
      </c>
      <c r="P7" s="38">
        <v>2956864.4899999988</v>
      </c>
      <c r="Q7" s="40">
        <f t="shared" si="1"/>
        <v>0.26654146737715406</v>
      </c>
      <c r="R7" s="41">
        <v>299.52</v>
      </c>
      <c r="S7" s="41">
        <v>310.27</v>
      </c>
      <c r="T7" s="41">
        <v>338.39</v>
      </c>
      <c r="U7" s="41">
        <f t="shared" si="2"/>
        <v>299.52</v>
      </c>
      <c r="V7" s="42">
        <f t="shared" si="3"/>
        <v>0.3</v>
      </c>
      <c r="W7" s="43" t="str">
        <f t="shared" si="4"/>
        <v>No</v>
      </c>
      <c r="X7" s="44"/>
      <c r="Y7" s="45">
        <f t="shared" si="5"/>
        <v>0</v>
      </c>
      <c r="Z7" s="44"/>
      <c r="AA7" s="45">
        <f t="shared" si="6"/>
        <v>0</v>
      </c>
    </row>
    <row r="8" spans="1:27" s="17" customFormat="1" ht="12.75" customHeight="1" x14ac:dyDescent="0.2">
      <c r="A8" s="36" t="s">
        <v>23</v>
      </c>
      <c r="B8" s="37">
        <v>11001</v>
      </c>
      <c r="C8" s="38">
        <v>283877</v>
      </c>
      <c r="D8" s="38">
        <v>116932</v>
      </c>
      <c r="E8" s="38">
        <v>780993</v>
      </c>
      <c r="F8" s="38">
        <v>573668</v>
      </c>
      <c r="G8" s="38">
        <v>614477</v>
      </c>
      <c r="H8" s="38">
        <v>471561</v>
      </c>
      <c r="I8" s="38">
        <v>248196</v>
      </c>
      <c r="J8" s="38">
        <v>194755</v>
      </c>
      <c r="K8" s="38">
        <v>269062</v>
      </c>
      <c r="L8" s="39">
        <v>56185</v>
      </c>
      <c r="M8" s="38">
        <v>165557</v>
      </c>
      <c r="N8" s="38">
        <v>285995</v>
      </c>
      <c r="O8" s="38">
        <f t="shared" si="0"/>
        <v>56185</v>
      </c>
      <c r="P8" s="38">
        <v>4387592.6400000043</v>
      </c>
      <c r="Q8" s="40">
        <f t="shared" si="1"/>
        <v>1.2805427625113334E-2</v>
      </c>
      <c r="R8" s="41">
        <v>320</v>
      </c>
      <c r="S8" s="41">
        <v>317</v>
      </c>
      <c r="T8" s="41">
        <v>316</v>
      </c>
      <c r="U8" s="41">
        <f t="shared" si="2"/>
        <v>316</v>
      </c>
      <c r="V8" s="42">
        <f t="shared" si="3"/>
        <v>0.3</v>
      </c>
      <c r="W8" s="43" t="str">
        <f t="shared" si="4"/>
        <v>No</v>
      </c>
      <c r="X8" s="44"/>
      <c r="Y8" s="45">
        <f t="shared" si="5"/>
        <v>0</v>
      </c>
      <c r="Z8" s="44"/>
      <c r="AA8" s="45">
        <f t="shared" si="6"/>
        <v>0</v>
      </c>
    </row>
    <row r="9" spans="1:27" s="16" customFormat="1" ht="12.75" customHeight="1" x14ac:dyDescent="0.2">
      <c r="A9" s="36" t="s">
        <v>78</v>
      </c>
      <c r="B9" s="37">
        <v>38001</v>
      </c>
      <c r="C9" s="38">
        <v>1256344</v>
      </c>
      <c r="D9" s="38">
        <v>1214351</v>
      </c>
      <c r="E9" s="38">
        <v>1083080</v>
      </c>
      <c r="F9" s="38">
        <v>945719</v>
      </c>
      <c r="G9" s="38">
        <v>1135331</v>
      </c>
      <c r="H9" s="38">
        <v>1103687</v>
      </c>
      <c r="I9" s="38">
        <v>992221</v>
      </c>
      <c r="J9" s="38">
        <v>935791</v>
      </c>
      <c r="K9" s="38">
        <v>839086</v>
      </c>
      <c r="L9" s="39">
        <v>795033</v>
      </c>
      <c r="M9" s="38">
        <v>1209395</v>
      </c>
      <c r="N9" s="38">
        <v>1172403</v>
      </c>
      <c r="O9" s="38">
        <f t="shared" si="0"/>
        <v>795033</v>
      </c>
      <c r="P9" s="38">
        <v>2528629.81</v>
      </c>
      <c r="Q9" s="40">
        <f t="shared" si="1"/>
        <v>0.31441257113076587</v>
      </c>
      <c r="R9" s="41">
        <v>275</v>
      </c>
      <c r="S9" s="41">
        <v>259</v>
      </c>
      <c r="T9" s="41">
        <v>256</v>
      </c>
      <c r="U9" s="41">
        <f t="shared" si="2"/>
        <v>256</v>
      </c>
      <c r="V9" s="42">
        <f t="shared" si="3"/>
        <v>0.3</v>
      </c>
      <c r="W9" s="47" t="str">
        <f t="shared" si="4"/>
        <v>Yes</v>
      </c>
      <c r="X9" s="44"/>
      <c r="Y9" s="45">
        <f t="shared" si="5"/>
        <v>36444</v>
      </c>
      <c r="Z9" s="45">
        <v>744665</v>
      </c>
      <c r="AA9" s="45">
        <f t="shared" si="6"/>
        <v>36444</v>
      </c>
    </row>
    <row r="10" spans="1:27" s="17" customFormat="1" ht="12.75" customHeight="1" x14ac:dyDescent="0.2">
      <c r="A10" s="36" t="s">
        <v>47</v>
      </c>
      <c r="B10" s="37">
        <v>21001</v>
      </c>
      <c r="C10" s="38">
        <v>1133734</v>
      </c>
      <c r="D10" s="38">
        <v>1106812</v>
      </c>
      <c r="E10" s="38">
        <v>1003423</v>
      </c>
      <c r="F10" s="38">
        <v>914098</v>
      </c>
      <c r="G10" s="38">
        <v>1150468</v>
      </c>
      <c r="H10" s="38">
        <v>1081523</v>
      </c>
      <c r="I10" s="38">
        <v>1017366</v>
      </c>
      <c r="J10" s="38">
        <v>956261</v>
      </c>
      <c r="K10" s="38">
        <v>824388</v>
      </c>
      <c r="L10" s="39">
        <v>750592</v>
      </c>
      <c r="M10" s="38">
        <v>809007</v>
      </c>
      <c r="N10" s="38">
        <v>764405</v>
      </c>
      <c r="O10" s="38">
        <f t="shared" si="0"/>
        <v>750592</v>
      </c>
      <c r="P10" s="38">
        <v>1891184.8499999994</v>
      </c>
      <c r="Q10" s="40">
        <f t="shared" si="1"/>
        <v>0.39688981222538888</v>
      </c>
      <c r="R10" s="41">
        <v>173</v>
      </c>
      <c r="S10" s="41">
        <v>168</v>
      </c>
      <c r="T10" s="41">
        <v>179</v>
      </c>
      <c r="U10" s="41">
        <f t="shared" si="2"/>
        <v>168</v>
      </c>
      <c r="V10" s="42">
        <f t="shared" si="3"/>
        <v>0.4</v>
      </c>
      <c r="W10" s="43" t="str">
        <f t="shared" si="4"/>
        <v>No</v>
      </c>
      <c r="X10" s="44"/>
      <c r="Y10" s="45">
        <f t="shared" si="5"/>
        <v>0</v>
      </c>
      <c r="Z10" s="45"/>
      <c r="AA10" s="45">
        <f t="shared" si="6"/>
        <v>0</v>
      </c>
    </row>
    <row r="11" spans="1:27" s="17" customFormat="1" ht="12.75" customHeight="1" x14ac:dyDescent="0.2">
      <c r="A11" s="36" t="s">
        <v>7</v>
      </c>
      <c r="B11" s="37">
        <v>4001</v>
      </c>
      <c r="C11" s="38">
        <v>660082</v>
      </c>
      <c r="D11" s="38">
        <v>636534</v>
      </c>
      <c r="E11" s="38">
        <v>584219</v>
      </c>
      <c r="F11" s="38">
        <v>502352</v>
      </c>
      <c r="G11" s="38">
        <v>571383</v>
      </c>
      <c r="H11" s="38">
        <v>542426</v>
      </c>
      <c r="I11" s="38">
        <v>483566</v>
      </c>
      <c r="J11" s="38">
        <v>449392</v>
      </c>
      <c r="K11" s="38">
        <v>402941</v>
      </c>
      <c r="L11" s="39">
        <v>386351</v>
      </c>
      <c r="M11" s="38">
        <v>487932</v>
      </c>
      <c r="N11" s="38">
        <v>731338</v>
      </c>
      <c r="O11" s="38">
        <f t="shared" si="0"/>
        <v>386351</v>
      </c>
      <c r="P11" s="38">
        <v>2046053.7200000009</v>
      </c>
      <c r="Q11" s="40">
        <f t="shared" si="1"/>
        <v>0.18882739794339312</v>
      </c>
      <c r="R11" s="41">
        <v>256</v>
      </c>
      <c r="S11" s="41">
        <v>233</v>
      </c>
      <c r="T11" s="41">
        <v>232</v>
      </c>
      <c r="U11" s="41">
        <f t="shared" si="2"/>
        <v>232</v>
      </c>
      <c r="V11" s="42">
        <f t="shared" si="3"/>
        <v>0.3</v>
      </c>
      <c r="W11" s="43" t="str">
        <f t="shared" si="4"/>
        <v>No</v>
      </c>
      <c r="X11" s="44"/>
      <c r="Y11" s="45">
        <f t="shared" si="5"/>
        <v>0</v>
      </c>
      <c r="Z11" s="44"/>
      <c r="AA11" s="45">
        <f t="shared" si="6"/>
        <v>0</v>
      </c>
    </row>
    <row r="12" spans="1:27" s="17" customFormat="1" ht="12.75" customHeight="1" x14ac:dyDescent="0.2">
      <c r="A12" s="36" t="s">
        <v>103</v>
      </c>
      <c r="B12" s="37">
        <v>49001</v>
      </c>
      <c r="C12" s="38">
        <v>983486</v>
      </c>
      <c r="D12" s="38">
        <v>938387</v>
      </c>
      <c r="E12" s="38">
        <v>856478</v>
      </c>
      <c r="F12" s="38">
        <v>743647</v>
      </c>
      <c r="G12" s="38">
        <v>912799</v>
      </c>
      <c r="H12" s="38">
        <v>875095</v>
      </c>
      <c r="I12" s="38">
        <v>848462</v>
      </c>
      <c r="J12" s="38">
        <v>893379</v>
      </c>
      <c r="K12" s="38">
        <v>798707</v>
      </c>
      <c r="L12" s="39">
        <v>728898</v>
      </c>
      <c r="M12" s="38">
        <v>924165</v>
      </c>
      <c r="N12" s="38">
        <v>1061407</v>
      </c>
      <c r="O12" s="38">
        <f t="shared" si="0"/>
        <v>728898</v>
      </c>
      <c r="P12" s="38">
        <v>3407119.1999999993</v>
      </c>
      <c r="Q12" s="40">
        <f t="shared" si="1"/>
        <v>0.21393381247125143</v>
      </c>
      <c r="R12" s="41">
        <v>498</v>
      </c>
      <c r="S12" s="41">
        <v>491</v>
      </c>
      <c r="T12" s="41">
        <v>479</v>
      </c>
      <c r="U12" s="41">
        <f t="shared" si="2"/>
        <v>479</v>
      </c>
      <c r="V12" s="42">
        <f t="shared" si="3"/>
        <v>0.3</v>
      </c>
      <c r="W12" s="43" t="str">
        <f t="shared" si="4"/>
        <v>No</v>
      </c>
      <c r="X12" s="44"/>
      <c r="Y12" s="45">
        <f t="shared" si="5"/>
        <v>0</v>
      </c>
      <c r="Z12" s="45"/>
      <c r="AA12" s="45">
        <f t="shared" si="6"/>
        <v>0</v>
      </c>
    </row>
    <row r="13" spans="1:27" s="17" customFormat="1" ht="12.75" customHeight="1" x14ac:dyDescent="0.2">
      <c r="A13" s="36" t="s">
        <v>20</v>
      </c>
      <c r="B13" s="37">
        <v>9001</v>
      </c>
      <c r="C13" s="38">
        <v>1902424</v>
      </c>
      <c r="D13" s="38">
        <v>1822960</v>
      </c>
      <c r="E13" s="38">
        <v>1411192</v>
      </c>
      <c r="F13" s="39">
        <v>1235382</v>
      </c>
      <c r="G13" s="38">
        <v>1736866</v>
      </c>
      <c r="H13" s="38">
        <v>1702593</v>
      </c>
      <c r="I13" s="38">
        <v>1758027</v>
      </c>
      <c r="J13" s="38">
        <v>1481048</v>
      </c>
      <c r="K13" s="38">
        <v>1483263</v>
      </c>
      <c r="L13" s="38">
        <v>1488299</v>
      </c>
      <c r="M13" s="38">
        <v>2209975</v>
      </c>
      <c r="N13" s="38">
        <v>2089914</v>
      </c>
      <c r="O13" s="38">
        <f t="shared" si="0"/>
        <v>1235382</v>
      </c>
      <c r="P13" s="38">
        <v>9169339.1100000031</v>
      </c>
      <c r="Q13" s="40">
        <f t="shared" si="1"/>
        <v>0.13472966646556925</v>
      </c>
      <c r="R13" s="41">
        <v>1373.92</v>
      </c>
      <c r="S13" s="41">
        <v>1385.21</v>
      </c>
      <c r="T13" s="41">
        <v>1361.33</v>
      </c>
      <c r="U13" s="41">
        <f t="shared" si="2"/>
        <v>1361.33</v>
      </c>
      <c r="V13" s="42">
        <f t="shared" si="3"/>
        <v>0.25</v>
      </c>
      <c r="W13" s="43" t="str">
        <f t="shared" si="4"/>
        <v>No</v>
      </c>
      <c r="X13" s="44"/>
      <c r="Y13" s="45">
        <f t="shared" si="5"/>
        <v>0</v>
      </c>
      <c r="Z13" s="44"/>
      <c r="AA13" s="45">
        <f t="shared" si="6"/>
        <v>0</v>
      </c>
    </row>
    <row r="14" spans="1:27" s="17" customFormat="1" ht="12.75" customHeight="1" x14ac:dyDescent="0.2">
      <c r="A14" s="36" t="s">
        <v>6</v>
      </c>
      <c r="B14" s="37">
        <v>3001</v>
      </c>
      <c r="C14" s="38">
        <v>376626</v>
      </c>
      <c r="D14" s="38">
        <v>273156</v>
      </c>
      <c r="E14" s="38">
        <v>216834</v>
      </c>
      <c r="F14" s="38">
        <v>22350</v>
      </c>
      <c r="G14" s="39">
        <v>-92439</v>
      </c>
      <c r="H14" s="38">
        <v>76504</v>
      </c>
      <c r="I14" s="38">
        <v>26505</v>
      </c>
      <c r="J14" s="38">
        <v>317715</v>
      </c>
      <c r="K14" s="38">
        <v>191973</v>
      </c>
      <c r="L14" s="38">
        <v>91211</v>
      </c>
      <c r="M14" s="38">
        <v>189768</v>
      </c>
      <c r="N14" s="38">
        <v>567214</v>
      </c>
      <c r="O14" s="38">
        <f t="shared" si="0"/>
        <v>-92439</v>
      </c>
      <c r="P14" s="38">
        <v>5178650.8800000008</v>
      </c>
      <c r="Q14" s="40">
        <f t="shared" si="1"/>
        <v>-1.7850015794074921E-2</v>
      </c>
      <c r="R14" s="41">
        <v>480</v>
      </c>
      <c r="S14" s="41">
        <v>481</v>
      </c>
      <c r="T14" s="41">
        <v>442</v>
      </c>
      <c r="U14" s="41">
        <f t="shared" si="2"/>
        <v>442</v>
      </c>
      <c r="V14" s="42">
        <f t="shared" si="3"/>
        <v>0.3</v>
      </c>
      <c r="W14" s="43" t="str">
        <f t="shared" si="4"/>
        <v>No</v>
      </c>
      <c r="X14" s="44"/>
      <c r="Y14" s="45">
        <f t="shared" si="5"/>
        <v>0</v>
      </c>
      <c r="Z14" s="44"/>
      <c r="AA14" s="45">
        <f t="shared" si="6"/>
        <v>0</v>
      </c>
    </row>
    <row r="15" spans="1:27" s="17" customFormat="1" ht="12.75" customHeight="1" x14ac:dyDescent="0.2">
      <c r="A15" s="36" t="s">
        <v>140</v>
      </c>
      <c r="B15" s="37">
        <v>61002</v>
      </c>
      <c r="C15" s="38">
        <v>1241027</v>
      </c>
      <c r="D15" s="38">
        <v>966820</v>
      </c>
      <c r="E15" s="38">
        <v>873379</v>
      </c>
      <c r="F15" s="38">
        <v>728643</v>
      </c>
      <c r="G15" s="38">
        <v>1155900</v>
      </c>
      <c r="H15" s="38">
        <v>1119862</v>
      </c>
      <c r="I15" s="38">
        <v>969871</v>
      </c>
      <c r="J15" s="38">
        <v>909876</v>
      </c>
      <c r="K15" s="39">
        <v>638613</v>
      </c>
      <c r="L15" s="38">
        <v>787901</v>
      </c>
      <c r="M15" s="38">
        <v>1247032</v>
      </c>
      <c r="N15" s="38">
        <v>1238082</v>
      </c>
      <c r="O15" s="38">
        <f t="shared" si="0"/>
        <v>638613</v>
      </c>
      <c r="P15" s="38">
        <v>4682756.7699999996</v>
      </c>
      <c r="Q15" s="40">
        <f t="shared" si="1"/>
        <v>0.13637543681347344</v>
      </c>
      <c r="R15" s="41">
        <v>675</v>
      </c>
      <c r="S15" s="41">
        <v>675.12</v>
      </c>
      <c r="T15" s="41">
        <v>693.33</v>
      </c>
      <c r="U15" s="41">
        <f t="shared" si="2"/>
        <v>675</v>
      </c>
      <c r="V15" s="42">
        <f t="shared" si="3"/>
        <v>0.25</v>
      </c>
      <c r="W15" s="43" t="str">
        <f t="shared" si="4"/>
        <v>No</v>
      </c>
      <c r="X15" s="44"/>
      <c r="Y15" s="45">
        <f t="shared" si="5"/>
        <v>0</v>
      </c>
      <c r="Z15" s="44"/>
      <c r="AA15" s="45">
        <f t="shared" si="6"/>
        <v>0</v>
      </c>
    </row>
    <row r="16" spans="1:27" s="17" customFormat="1" ht="12.75" customHeight="1" x14ac:dyDescent="0.2">
      <c r="A16" s="36" t="s">
        <v>56</v>
      </c>
      <c r="B16" s="37">
        <v>25001</v>
      </c>
      <c r="C16" s="38">
        <v>502704</v>
      </c>
      <c r="D16" s="38">
        <v>467380</v>
      </c>
      <c r="E16" s="38">
        <v>403203</v>
      </c>
      <c r="F16" s="38">
        <v>432588</v>
      </c>
      <c r="G16" s="38">
        <v>454992</v>
      </c>
      <c r="H16" s="38">
        <v>459650</v>
      </c>
      <c r="I16" s="38">
        <v>406341</v>
      </c>
      <c r="J16" s="38">
        <v>380385</v>
      </c>
      <c r="K16" s="38">
        <v>355541</v>
      </c>
      <c r="L16" s="39">
        <v>310232</v>
      </c>
      <c r="M16" s="38">
        <v>402272</v>
      </c>
      <c r="N16" s="38">
        <v>483568</v>
      </c>
      <c r="O16" s="38">
        <f t="shared" si="0"/>
        <v>310232</v>
      </c>
      <c r="P16" s="38">
        <v>1246473.1299999992</v>
      </c>
      <c r="Q16" s="40">
        <f t="shared" si="1"/>
        <v>0.24888783603381823</v>
      </c>
      <c r="R16" s="41">
        <v>96</v>
      </c>
      <c r="S16" s="41">
        <v>90</v>
      </c>
      <c r="T16" s="41">
        <v>91</v>
      </c>
      <c r="U16" s="41">
        <f t="shared" si="2"/>
        <v>90</v>
      </c>
      <c r="V16" s="42">
        <f t="shared" si="3"/>
        <v>0.4</v>
      </c>
      <c r="W16" s="43" t="str">
        <f t="shared" si="4"/>
        <v>No</v>
      </c>
      <c r="X16" s="44"/>
      <c r="Y16" s="45">
        <f t="shared" si="5"/>
        <v>0</v>
      </c>
      <c r="Z16" s="45"/>
      <c r="AA16" s="45">
        <f t="shared" si="6"/>
        <v>0</v>
      </c>
    </row>
    <row r="17" spans="1:27" s="17" customFormat="1" ht="12.75" customHeight="1" x14ac:dyDescent="0.2">
      <c r="A17" s="36" t="s">
        <v>117</v>
      </c>
      <c r="B17" s="37">
        <v>52001</v>
      </c>
      <c r="C17" s="38">
        <v>504993</v>
      </c>
      <c r="D17" s="38">
        <v>589284</v>
      </c>
      <c r="E17" s="38">
        <v>453684</v>
      </c>
      <c r="F17" s="38">
        <v>339941</v>
      </c>
      <c r="G17" s="38">
        <v>499466</v>
      </c>
      <c r="H17" s="38">
        <v>456988</v>
      </c>
      <c r="I17" s="38">
        <v>466325</v>
      </c>
      <c r="J17" s="38">
        <v>388466</v>
      </c>
      <c r="K17" s="38">
        <v>366368</v>
      </c>
      <c r="L17" s="39">
        <v>302010</v>
      </c>
      <c r="M17" s="38">
        <v>491924</v>
      </c>
      <c r="N17" s="38">
        <v>398789</v>
      </c>
      <c r="O17" s="38">
        <f t="shared" si="0"/>
        <v>302010</v>
      </c>
      <c r="P17" s="38">
        <v>1894510.7500000005</v>
      </c>
      <c r="Q17" s="40">
        <f t="shared" si="1"/>
        <v>0.15941318886683536</v>
      </c>
      <c r="R17" s="41">
        <v>149</v>
      </c>
      <c r="S17" s="41">
        <v>152</v>
      </c>
      <c r="T17" s="41">
        <v>146</v>
      </c>
      <c r="U17" s="41">
        <f t="shared" si="2"/>
        <v>146</v>
      </c>
      <c r="V17" s="42">
        <f t="shared" si="3"/>
        <v>0.4</v>
      </c>
      <c r="W17" s="43" t="str">
        <f t="shared" si="4"/>
        <v>No</v>
      </c>
      <c r="X17" s="44"/>
      <c r="Y17" s="45">
        <f t="shared" si="5"/>
        <v>0</v>
      </c>
      <c r="Z17" s="45"/>
      <c r="AA17" s="45">
        <f t="shared" si="6"/>
        <v>0</v>
      </c>
    </row>
    <row r="18" spans="1:27" s="17" customFormat="1" ht="12.75" customHeight="1" x14ac:dyDescent="0.2">
      <c r="A18" s="36" t="s">
        <v>8</v>
      </c>
      <c r="B18" s="37">
        <v>4002</v>
      </c>
      <c r="C18" s="38">
        <v>178708</v>
      </c>
      <c r="D18" s="38">
        <v>120816</v>
      </c>
      <c r="E18" s="38">
        <v>32013</v>
      </c>
      <c r="F18" s="38">
        <v>6855</v>
      </c>
      <c r="G18" s="38">
        <v>165849</v>
      </c>
      <c r="H18" s="38">
        <v>27332</v>
      </c>
      <c r="I18" s="38">
        <v>17910</v>
      </c>
      <c r="J18" s="38">
        <v>121612</v>
      </c>
      <c r="K18" s="38">
        <v>22457</v>
      </c>
      <c r="L18" s="39">
        <v>6539</v>
      </c>
      <c r="M18" s="38">
        <v>144227</v>
      </c>
      <c r="N18" s="38">
        <v>137732</v>
      </c>
      <c r="O18" s="38">
        <f t="shared" si="0"/>
        <v>6539</v>
      </c>
      <c r="P18" s="38">
        <v>4349113.1800000006</v>
      </c>
      <c r="Q18" s="40">
        <f t="shared" si="1"/>
        <v>1.5035249094161305E-3</v>
      </c>
      <c r="R18" s="41">
        <v>510</v>
      </c>
      <c r="S18" s="41">
        <v>524</v>
      </c>
      <c r="T18" s="41">
        <v>531</v>
      </c>
      <c r="U18" s="41">
        <f t="shared" si="2"/>
        <v>510</v>
      </c>
      <c r="V18" s="42">
        <f t="shared" si="3"/>
        <v>0.3</v>
      </c>
      <c r="W18" s="43" t="str">
        <f t="shared" si="4"/>
        <v>No</v>
      </c>
      <c r="X18" s="44"/>
      <c r="Y18" s="45">
        <f t="shared" si="5"/>
        <v>0</v>
      </c>
      <c r="Z18" s="44"/>
      <c r="AA18" s="45">
        <f t="shared" si="6"/>
        <v>0</v>
      </c>
    </row>
    <row r="19" spans="1:27" s="17" customFormat="1" ht="12.75" customHeight="1" x14ac:dyDescent="0.2">
      <c r="A19" s="36" t="s">
        <v>49</v>
      </c>
      <c r="B19" s="37">
        <v>22001</v>
      </c>
      <c r="C19" s="38">
        <v>495686</v>
      </c>
      <c r="D19" s="38">
        <v>445042</v>
      </c>
      <c r="E19" s="38">
        <v>369772</v>
      </c>
      <c r="F19" s="38">
        <v>300820</v>
      </c>
      <c r="G19" s="38">
        <v>504654</v>
      </c>
      <c r="H19" s="38">
        <v>478807</v>
      </c>
      <c r="I19" s="38">
        <v>391176</v>
      </c>
      <c r="J19" s="38">
        <v>300093</v>
      </c>
      <c r="K19" s="38">
        <v>222444</v>
      </c>
      <c r="L19" s="39">
        <v>148230</v>
      </c>
      <c r="M19" s="38">
        <v>354895</v>
      </c>
      <c r="N19" s="38">
        <v>337689</v>
      </c>
      <c r="O19" s="38">
        <f t="shared" si="0"/>
        <v>148230</v>
      </c>
      <c r="P19" s="38">
        <v>1504547.8300000005</v>
      </c>
      <c r="Q19" s="40">
        <f t="shared" si="1"/>
        <v>9.8521294600517922E-2</v>
      </c>
      <c r="R19" s="41">
        <v>110.2</v>
      </c>
      <c r="S19" s="41">
        <v>109</v>
      </c>
      <c r="T19" s="41">
        <v>109</v>
      </c>
      <c r="U19" s="41">
        <f t="shared" si="2"/>
        <v>109</v>
      </c>
      <c r="V19" s="42">
        <f t="shared" si="3"/>
        <v>0.4</v>
      </c>
      <c r="W19" s="43" t="str">
        <f t="shared" si="4"/>
        <v>No</v>
      </c>
      <c r="X19" s="44"/>
      <c r="Y19" s="45">
        <f t="shared" si="5"/>
        <v>0</v>
      </c>
      <c r="Z19" s="45"/>
      <c r="AA19" s="45">
        <f t="shared" si="6"/>
        <v>0</v>
      </c>
    </row>
    <row r="20" spans="1:27" s="17" customFormat="1" ht="12.75" customHeight="1" x14ac:dyDescent="0.2">
      <c r="A20" s="36" t="s">
        <v>104</v>
      </c>
      <c r="B20" s="37">
        <v>49002</v>
      </c>
      <c r="C20" s="38">
        <v>6502123</v>
      </c>
      <c r="D20" s="38">
        <v>5155976</v>
      </c>
      <c r="E20" s="38">
        <v>3025752</v>
      </c>
      <c r="F20" s="39">
        <v>2007229</v>
      </c>
      <c r="G20" s="38">
        <v>5927500</v>
      </c>
      <c r="H20" s="38">
        <v>5008503</v>
      </c>
      <c r="I20" s="38">
        <v>4977249</v>
      </c>
      <c r="J20" s="38">
        <v>5796850</v>
      </c>
      <c r="K20" s="38">
        <v>5215106</v>
      </c>
      <c r="L20" s="38">
        <v>4762550</v>
      </c>
      <c r="M20" s="38">
        <v>7153521</v>
      </c>
      <c r="N20" s="38">
        <v>6906600</v>
      </c>
      <c r="O20" s="38">
        <f t="shared" si="0"/>
        <v>2007229</v>
      </c>
      <c r="P20" s="38">
        <v>26091547.970000003</v>
      </c>
      <c r="Q20" s="40">
        <f t="shared" si="1"/>
        <v>7.693023818701393E-2</v>
      </c>
      <c r="R20" s="41">
        <v>3932.2</v>
      </c>
      <c r="S20" s="41">
        <v>4057.03</v>
      </c>
      <c r="T20" s="41">
        <v>4250.75</v>
      </c>
      <c r="U20" s="41">
        <f t="shared" si="2"/>
        <v>3932.2</v>
      </c>
      <c r="V20" s="42">
        <f t="shared" si="3"/>
        <v>0.25</v>
      </c>
      <c r="W20" s="43" t="str">
        <f t="shared" si="4"/>
        <v>No</v>
      </c>
      <c r="X20" s="44"/>
      <c r="Y20" s="45">
        <f t="shared" si="5"/>
        <v>0</v>
      </c>
      <c r="Z20" s="45"/>
      <c r="AA20" s="45">
        <f t="shared" si="6"/>
        <v>0</v>
      </c>
    </row>
    <row r="21" spans="1:27" s="17" customFormat="1" ht="12.75" customHeight="1" x14ac:dyDescent="0.2">
      <c r="A21" s="36" t="s">
        <v>67</v>
      </c>
      <c r="B21" s="37">
        <v>30003</v>
      </c>
      <c r="C21" s="38">
        <v>1186769</v>
      </c>
      <c r="D21" s="38">
        <v>1116861</v>
      </c>
      <c r="E21" s="38">
        <v>1016622</v>
      </c>
      <c r="F21" s="38">
        <v>905854</v>
      </c>
      <c r="G21" s="38">
        <v>1198023</v>
      </c>
      <c r="H21" s="38">
        <v>1195135</v>
      </c>
      <c r="I21" s="38">
        <v>1092616</v>
      </c>
      <c r="J21" s="38">
        <v>1048318</v>
      </c>
      <c r="K21" s="38">
        <v>956901</v>
      </c>
      <c r="L21" s="39">
        <v>833837</v>
      </c>
      <c r="M21" s="38">
        <v>1108400</v>
      </c>
      <c r="N21" s="38">
        <v>1126995</v>
      </c>
      <c r="O21" s="38">
        <f t="shared" si="0"/>
        <v>833837</v>
      </c>
      <c r="P21" s="38">
        <v>2928603.7100000004</v>
      </c>
      <c r="Q21" s="40">
        <f t="shared" si="1"/>
        <v>0.28472169080192822</v>
      </c>
      <c r="R21" s="41">
        <v>322.10000000000002</v>
      </c>
      <c r="S21" s="41">
        <v>334.1</v>
      </c>
      <c r="T21" s="41">
        <v>340</v>
      </c>
      <c r="U21" s="41">
        <f t="shared" si="2"/>
        <v>322.10000000000002</v>
      </c>
      <c r="V21" s="42">
        <f t="shared" si="3"/>
        <v>0.3</v>
      </c>
      <c r="W21" s="43" t="str">
        <f t="shared" si="4"/>
        <v>No</v>
      </c>
      <c r="X21" s="44"/>
      <c r="Y21" s="45">
        <f t="shared" si="5"/>
        <v>0</v>
      </c>
      <c r="Z21" s="45"/>
      <c r="AA21" s="45">
        <f t="shared" si="6"/>
        <v>0</v>
      </c>
    </row>
    <row r="22" spans="1:27" s="17" customFormat="1" ht="12.75" customHeight="1" x14ac:dyDescent="0.2">
      <c r="A22" s="36" t="s">
        <v>97</v>
      </c>
      <c r="B22" s="37">
        <v>45004</v>
      </c>
      <c r="C22" s="38">
        <v>566568</v>
      </c>
      <c r="D22" s="38">
        <v>440199</v>
      </c>
      <c r="E22" s="38">
        <v>230015</v>
      </c>
      <c r="F22" s="38">
        <v>27470</v>
      </c>
      <c r="G22" s="38">
        <v>499735</v>
      </c>
      <c r="H22" s="38">
        <v>390649</v>
      </c>
      <c r="I22" s="38">
        <v>189764</v>
      </c>
      <c r="J22" s="38">
        <v>115596</v>
      </c>
      <c r="K22" s="39">
        <v>14684</v>
      </c>
      <c r="L22" s="38">
        <v>47617</v>
      </c>
      <c r="M22" s="38">
        <v>502235</v>
      </c>
      <c r="N22" s="38">
        <v>683418</v>
      </c>
      <c r="O22" s="38">
        <f t="shared" si="0"/>
        <v>14684</v>
      </c>
      <c r="P22" s="38">
        <v>3570258.1999999988</v>
      </c>
      <c r="Q22" s="40">
        <f t="shared" si="1"/>
        <v>4.1128678032305915E-3</v>
      </c>
      <c r="R22" s="41">
        <v>409.24</v>
      </c>
      <c r="S22" s="41">
        <v>414.24</v>
      </c>
      <c r="T22" s="41">
        <v>418.75</v>
      </c>
      <c r="U22" s="41">
        <f t="shared" si="2"/>
        <v>409.24</v>
      </c>
      <c r="V22" s="42">
        <f t="shared" si="3"/>
        <v>0.3</v>
      </c>
      <c r="W22" s="43" t="str">
        <f t="shared" si="4"/>
        <v>No</v>
      </c>
      <c r="X22" s="44"/>
      <c r="Y22" s="45">
        <f t="shared" si="5"/>
        <v>0</v>
      </c>
      <c r="Z22" s="45"/>
      <c r="AA22" s="45">
        <f t="shared" si="6"/>
        <v>0</v>
      </c>
    </row>
    <row r="23" spans="1:27" s="17" customFormat="1" ht="12.75" customHeight="1" x14ac:dyDescent="0.2">
      <c r="A23" s="36" t="s">
        <v>10</v>
      </c>
      <c r="B23" s="37">
        <v>5001</v>
      </c>
      <c r="C23" s="38">
        <v>5408955</v>
      </c>
      <c r="D23" s="38">
        <v>4972557</v>
      </c>
      <c r="E23" s="38">
        <v>3881213</v>
      </c>
      <c r="F23" s="39">
        <v>2582749</v>
      </c>
      <c r="G23" s="38">
        <v>5471363</v>
      </c>
      <c r="H23" s="38">
        <v>5134370</v>
      </c>
      <c r="I23" s="38">
        <v>4658552</v>
      </c>
      <c r="J23" s="38">
        <v>4498887</v>
      </c>
      <c r="K23" s="38">
        <v>3704681</v>
      </c>
      <c r="L23" s="38">
        <v>2923801</v>
      </c>
      <c r="M23" s="38">
        <v>5788846</v>
      </c>
      <c r="N23" s="38">
        <v>5995069</v>
      </c>
      <c r="O23" s="38">
        <f t="shared" si="0"/>
        <v>2582749</v>
      </c>
      <c r="P23" s="38">
        <v>22724801.420000024</v>
      </c>
      <c r="Q23" s="40">
        <f t="shared" si="1"/>
        <v>0.11365331437954529</v>
      </c>
      <c r="R23" s="41">
        <v>3341.87</v>
      </c>
      <c r="S23" s="41">
        <v>3402.6</v>
      </c>
      <c r="T23" s="41">
        <v>3402.03</v>
      </c>
      <c r="U23" s="41">
        <f t="shared" si="2"/>
        <v>3341.87</v>
      </c>
      <c r="V23" s="42">
        <f t="shared" si="3"/>
        <v>0.25</v>
      </c>
      <c r="W23" s="43" t="str">
        <f t="shared" si="4"/>
        <v>No</v>
      </c>
      <c r="X23" s="44"/>
      <c r="Y23" s="45">
        <f t="shared" si="5"/>
        <v>0</v>
      </c>
      <c r="Z23" s="44"/>
      <c r="AA23" s="45">
        <f t="shared" si="6"/>
        <v>0</v>
      </c>
    </row>
    <row r="24" spans="1:27" s="17" customFormat="1" ht="12.75" customHeight="1" x14ac:dyDescent="0.2">
      <c r="A24" s="36" t="s">
        <v>58</v>
      </c>
      <c r="B24" s="37">
        <v>26002</v>
      </c>
      <c r="C24" s="38">
        <v>450593</v>
      </c>
      <c r="D24" s="38">
        <v>446661</v>
      </c>
      <c r="E24" s="38">
        <v>377656</v>
      </c>
      <c r="F24" s="38">
        <v>285013</v>
      </c>
      <c r="G24" s="38">
        <v>457270</v>
      </c>
      <c r="H24" s="38">
        <v>439834</v>
      </c>
      <c r="I24" s="38">
        <v>412698</v>
      </c>
      <c r="J24" s="38">
        <v>404312</v>
      </c>
      <c r="K24" s="38">
        <v>298102</v>
      </c>
      <c r="L24" s="39">
        <v>278009</v>
      </c>
      <c r="M24" s="38">
        <v>413246</v>
      </c>
      <c r="N24" s="38">
        <v>505524</v>
      </c>
      <c r="O24" s="38">
        <f t="shared" si="0"/>
        <v>278009</v>
      </c>
      <c r="P24" s="38">
        <v>2255592.4999999991</v>
      </c>
      <c r="Q24" s="40">
        <f t="shared" si="1"/>
        <v>0.12325320287241606</v>
      </c>
      <c r="R24" s="41">
        <v>220</v>
      </c>
      <c r="S24" s="41">
        <v>229</v>
      </c>
      <c r="T24" s="41">
        <v>243</v>
      </c>
      <c r="U24" s="41">
        <f t="shared" si="2"/>
        <v>220</v>
      </c>
      <c r="V24" s="42">
        <f t="shared" si="3"/>
        <v>0.3</v>
      </c>
      <c r="W24" s="43" t="str">
        <f t="shared" si="4"/>
        <v>No</v>
      </c>
      <c r="X24" s="44"/>
      <c r="Y24" s="45">
        <f t="shared" si="5"/>
        <v>0</v>
      </c>
      <c r="Z24" s="45"/>
      <c r="AA24" s="45">
        <f t="shared" si="6"/>
        <v>0</v>
      </c>
    </row>
    <row r="25" spans="1:27" s="17" customFormat="1" ht="12.75" customHeight="1" x14ac:dyDescent="0.2">
      <c r="A25" s="36" t="s">
        <v>92</v>
      </c>
      <c r="B25" s="37">
        <v>43001</v>
      </c>
      <c r="C25" s="38">
        <v>690835</v>
      </c>
      <c r="D25" s="38">
        <v>572605</v>
      </c>
      <c r="E25" s="38">
        <v>494669</v>
      </c>
      <c r="F25" s="38">
        <v>434415</v>
      </c>
      <c r="G25" s="38">
        <v>571070</v>
      </c>
      <c r="H25" s="38">
        <v>568189</v>
      </c>
      <c r="I25" s="38">
        <v>492308</v>
      </c>
      <c r="J25" s="38">
        <v>474006</v>
      </c>
      <c r="K25" s="38">
        <v>413319</v>
      </c>
      <c r="L25" s="39">
        <v>306138</v>
      </c>
      <c r="M25" s="38">
        <v>445144</v>
      </c>
      <c r="N25" s="38">
        <v>704634</v>
      </c>
      <c r="O25" s="38">
        <f t="shared" si="0"/>
        <v>306138</v>
      </c>
      <c r="P25" s="38">
        <v>2222346.7799999993</v>
      </c>
      <c r="Q25" s="40">
        <f t="shared" si="1"/>
        <v>0.13775437872931789</v>
      </c>
      <c r="R25" s="41">
        <v>202.22</v>
      </c>
      <c r="S25" s="41">
        <v>210.53</v>
      </c>
      <c r="T25" s="41">
        <v>193</v>
      </c>
      <c r="U25" s="41">
        <f t="shared" si="2"/>
        <v>193</v>
      </c>
      <c r="V25" s="42">
        <f t="shared" si="3"/>
        <v>0.4</v>
      </c>
      <c r="W25" s="43" t="str">
        <f t="shared" si="4"/>
        <v>No</v>
      </c>
      <c r="X25" s="44"/>
      <c r="Y25" s="45">
        <f t="shared" si="5"/>
        <v>0</v>
      </c>
      <c r="Z25" s="45"/>
      <c r="AA25" s="45">
        <f t="shared" si="6"/>
        <v>0</v>
      </c>
    </row>
    <row r="26" spans="1:27" s="17" customFormat="1" ht="12.75" customHeight="1" x14ac:dyDescent="0.2">
      <c r="A26" s="36" t="s">
        <v>87</v>
      </c>
      <c r="B26" s="37">
        <v>41001</v>
      </c>
      <c r="C26" s="38">
        <v>2035704</v>
      </c>
      <c r="D26" s="38">
        <v>1895887</v>
      </c>
      <c r="E26" s="38">
        <v>1593743</v>
      </c>
      <c r="F26" s="38">
        <v>1371583</v>
      </c>
      <c r="G26" s="38">
        <v>1827887</v>
      </c>
      <c r="H26" s="38">
        <v>1796601</v>
      </c>
      <c r="I26" s="38">
        <v>1623971</v>
      </c>
      <c r="J26" s="38">
        <v>1579758</v>
      </c>
      <c r="K26" s="38">
        <v>1463582</v>
      </c>
      <c r="L26" s="39">
        <v>1365758</v>
      </c>
      <c r="M26" s="38">
        <v>1937659</v>
      </c>
      <c r="N26" s="38">
        <v>2030801</v>
      </c>
      <c r="O26" s="38">
        <f t="shared" si="0"/>
        <v>1365758</v>
      </c>
      <c r="P26" s="38">
        <v>5808158.7400000021</v>
      </c>
      <c r="Q26" s="40">
        <f t="shared" si="1"/>
        <v>0.23514474399506505</v>
      </c>
      <c r="R26" s="41">
        <v>880.5</v>
      </c>
      <c r="S26" s="41">
        <v>877.25</v>
      </c>
      <c r="T26" s="41">
        <v>872.88</v>
      </c>
      <c r="U26" s="41">
        <f t="shared" si="2"/>
        <v>872.88</v>
      </c>
      <c r="V26" s="42">
        <f t="shared" si="3"/>
        <v>0.25</v>
      </c>
      <c r="W26" s="43" t="str">
        <f t="shared" si="4"/>
        <v>No</v>
      </c>
      <c r="X26" s="44"/>
      <c r="Y26" s="45">
        <f t="shared" si="5"/>
        <v>0</v>
      </c>
      <c r="Z26" s="45"/>
      <c r="AA26" s="45">
        <f t="shared" si="6"/>
        <v>0</v>
      </c>
    </row>
    <row r="27" spans="1:27" s="17" customFormat="1" ht="12.75" customHeight="1" x14ac:dyDescent="0.2">
      <c r="A27" s="36" t="s">
        <v>62</v>
      </c>
      <c r="B27" s="37">
        <v>28001</v>
      </c>
      <c r="C27" s="38">
        <v>778481</v>
      </c>
      <c r="D27" s="38">
        <v>672051</v>
      </c>
      <c r="E27" s="38">
        <v>621092</v>
      </c>
      <c r="F27" s="39">
        <v>545592</v>
      </c>
      <c r="G27" s="38">
        <v>684852</v>
      </c>
      <c r="H27" s="38">
        <v>680885</v>
      </c>
      <c r="I27" s="38">
        <v>631448</v>
      </c>
      <c r="J27" s="38">
        <v>636884</v>
      </c>
      <c r="K27" s="38">
        <v>588485</v>
      </c>
      <c r="L27" s="38">
        <v>558537</v>
      </c>
      <c r="M27" s="38">
        <v>683451</v>
      </c>
      <c r="N27" s="38">
        <v>659303</v>
      </c>
      <c r="O27" s="38">
        <f t="shared" si="0"/>
        <v>545592</v>
      </c>
      <c r="P27" s="38">
        <v>2320684.3100000005</v>
      </c>
      <c r="Q27" s="40">
        <f t="shared" si="1"/>
        <v>0.23509962024951161</v>
      </c>
      <c r="R27" s="41">
        <v>274</v>
      </c>
      <c r="S27" s="41">
        <v>288</v>
      </c>
      <c r="T27" s="41">
        <v>294</v>
      </c>
      <c r="U27" s="41">
        <f t="shared" si="2"/>
        <v>274</v>
      </c>
      <c r="V27" s="42">
        <f t="shared" si="3"/>
        <v>0.3</v>
      </c>
      <c r="W27" s="43" t="str">
        <f t="shared" si="4"/>
        <v>No</v>
      </c>
      <c r="X27" s="44"/>
      <c r="Y27" s="45">
        <f t="shared" si="5"/>
        <v>0</v>
      </c>
      <c r="Z27" s="45"/>
      <c r="AA27" s="45">
        <f t="shared" si="6"/>
        <v>0</v>
      </c>
    </row>
    <row r="28" spans="1:27" s="17" customFormat="1" ht="12.75" customHeight="1" x14ac:dyDescent="0.2">
      <c r="A28" s="36" t="s">
        <v>135</v>
      </c>
      <c r="B28" s="37">
        <v>60001</v>
      </c>
      <c r="C28" s="38">
        <v>672142</v>
      </c>
      <c r="D28" s="38">
        <v>613819</v>
      </c>
      <c r="E28" s="38">
        <v>461837</v>
      </c>
      <c r="F28" s="39">
        <v>383371</v>
      </c>
      <c r="G28" s="38">
        <v>567478</v>
      </c>
      <c r="H28" s="38">
        <v>606147</v>
      </c>
      <c r="I28" s="38">
        <v>561925</v>
      </c>
      <c r="J28" s="38">
        <v>582251</v>
      </c>
      <c r="K28" s="38">
        <v>550241</v>
      </c>
      <c r="L28" s="38">
        <v>506836</v>
      </c>
      <c r="M28" s="38">
        <v>691219</v>
      </c>
      <c r="N28" s="38">
        <v>663203</v>
      </c>
      <c r="O28" s="38">
        <f t="shared" si="0"/>
        <v>383371</v>
      </c>
      <c r="P28" s="38">
        <v>2117133.8600000003</v>
      </c>
      <c r="Q28" s="40">
        <f t="shared" si="1"/>
        <v>0.18108018923281494</v>
      </c>
      <c r="R28" s="41">
        <v>225.13</v>
      </c>
      <c r="S28" s="41">
        <v>266.39</v>
      </c>
      <c r="T28" s="41">
        <v>273.39</v>
      </c>
      <c r="U28" s="41">
        <f t="shared" si="2"/>
        <v>225.13</v>
      </c>
      <c r="V28" s="42">
        <f t="shared" si="3"/>
        <v>0.3</v>
      </c>
      <c r="W28" s="43" t="str">
        <f t="shared" si="4"/>
        <v>No</v>
      </c>
      <c r="X28" s="44"/>
      <c r="Y28" s="45">
        <f t="shared" si="5"/>
        <v>0</v>
      </c>
      <c r="Z28" s="44"/>
      <c r="AA28" s="45">
        <f t="shared" si="6"/>
        <v>0</v>
      </c>
    </row>
    <row r="29" spans="1:27" s="17" customFormat="1" ht="12.75" customHeight="1" x14ac:dyDescent="0.2">
      <c r="A29" s="36" t="s">
        <v>18</v>
      </c>
      <c r="B29" s="37">
        <v>7001</v>
      </c>
      <c r="C29" s="38">
        <v>86373</v>
      </c>
      <c r="D29" s="38">
        <v>141622</v>
      </c>
      <c r="E29" s="38">
        <v>-180923</v>
      </c>
      <c r="F29" s="38">
        <v>-529848</v>
      </c>
      <c r="G29" s="38">
        <v>-287294</v>
      </c>
      <c r="H29" s="38">
        <v>-369649</v>
      </c>
      <c r="I29" s="38">
        <v>-545099</v>
      </c>
      <c r="J29" s="38">
        <v>-636401</v>
      </c>
      <c r="K29" s="38">
        <v>-884601</v>
      </c>
      <c r="L29" s="39">
        <v>-1009077</v>
      </c>
      <c r="M29" s="38">
        <v>59481</v>
      </c>
      <c r="N29" s="38">
        <v>-30711</v>
      </c>
      <c r="O29" s="38">
        <f t="shared" si="0"/>
        <v>-1009077</v>
      </c>
      <c r="P29" s="38">
        <v>7899146.080000001</v>
      </c>
      <c r="Q29" s="40">
        <f t="shared" si="1"/>
        <v>-0.12774507393335863</v>
      </c>
      <c r="R29" s="41">
        <v>872.28</v>
      </c>
      <c r="S29" s="41">
        <v>900.08</v>
      </c>
      <c r="T29" s="41">
        <v>885.51</v>
      </c>
      <c r="U29" s="41">
        <f t="shared" si="2"/>
        <v>872.28</v>
      </c>
      <c r="V29" s="42">
        <f t="shared" si="3"/>
        <v>0.25</v>
      </c>
      <c r="W29" s="43" t="str">
        <f t="shared" si="4"/>
        <v>No</v>
      </c>
      <c r="X29" s="44"/>
      <c r="Y29" s="45">
        <f t="shared" si="5"/>
        <v>0</v>
      </c>
      <c r="Z29" s="44"/>
      <c r="AA29" s="45">
        <f t="shared" si="6"/>
        <v>0</v>
      </c>
    </row>
    <row r="30" spans="1:27" s="17" customFormat="1" ht="12.75" customHeight="1" x14ac:dyDescent="0.2">
      <c r="A30" s="36" t="s">
        <v>81</v>
      </c>
      <c r="B30" s="37">
        <v>39001</v>
      </c>
      <c r="C30" s="38">
        <v>1406017</v>
      </c>
      <c r="D30" s="38">
        <v>1341775</v>
      </c>
      <c r="E30" s="38">
        <v>1233697</v>
      </c>
      <c r="F30" s="38">
        <v>1110747</v>
      </c>
      <c r="G30" s="38">
        <v>1328760</v>
      </c>
      <c r="H30" s="38">
        <v>1310324</v>
      </c>
      <c r="I30" s="38">
        <v>1186568</v>
      </c>
      <c r="J30" s="38">
        <v>1225921</v>
      </c>
      <c r="K30" s="38">
        <v>1108121</v>
      </c>
      <c r="L30" s="39">
        <v>1023173</v>
      </c>
      <c r="M30" s="38">
        <v>1301427</v>
      </c>
      <c r="N30" s="38">
        <v>1210928</v>
      </c>
      <c r="O30" s="38">
        <f t="shared" si="0"/>
        <v>1023173</v>
      </c>
      <c r="P30" s="38">
        <v>3872306.0699999989</v>
      </c>
      <c r="Q30" s="40">
        <f t="shared" si="1"/>
        <v>0.26422833874802676</v>
      </c>
      <c r="R30" s="41">
        <v>586</v>
      </c>
      <c r="S30" s="41">
        <v>561</v>
      </c>
      <c r="T30" s="41">
        <v>531</v>
      </c>
      <c r="U30" s="41">
        <f t="shared" si="2"/>
        <v>531</v>
      </c>
      <c r="V30" s="42">
        <f t="shared" si="3"/>
        <v>0.3</v>
      </c>
      <c r="W30" s="43" t="str">
        <f t="shared" si="4"/>
        <v>No</v>
      </c>
      <c r="X30" s="44"/>
      <c r="Y30" s="45">
        <f t="shared" si="5"/>
        <v>0</v>
      </c>
      <c r="Z30" s="45"/>
      <c r="AA30" s="45">
        <f t="shared" si="6"/>
        <v>0</v>
      </c>
    </row>
    <row r="31" spans="1:27" s="17" customFormat="1" ht="12.75" customHeight="1" x14ac:dyDescent="0.2">
      <c r="A31" s="36" t="s">
        <v>26</v>
      </c>
      <c r="B31" s="37">
        <v>12002</v>
      </c>
      <c r="C31" s="38">
        <v>1064172</v>
      </c>
      <c r="D31" s="38">
        <v>948223</v>
      </c>
      <c r="E31" s="38">
        <v>768774</v>
      </c>
      <c r="F31" s="39">
        <v>535908</v>
      </c>
      <c r="G31" s="38">
        <v>1116853</v>
      </c>
      <c r="H31" s="38">
        <v>1057173</v>
      </c>
      <c r="I31" s="38">
        <v>919569</v>
      </c>
      <c r="J31" s="38">
        <v>897623</v>
      </c>
      <c r="K31" s="38">
        <v>736018</v>
      </c>
      <c r="L31" s="38">
        <v>605222</v>
      </c>
      <c r="M31" s="38">
        <v>1108458</v>
      </c>
      <c r="N31" s="38">
        <v>1203605</v>
      </c>
      <c r="O31" s="38">
        <f t="shared" si="0"/>
        <v>535908</v>
      </c>
      <c r="P31" s="38">
        <v>3155212.57</v>
      </c>
      <c r="Q31" s="40">
        <f t="shared" si="1"/>
        <v>0.16984846127181855</v>
      </c>
      <c r="R31" s="41">
        <v>351</v>
      </c>
      <c r="S31" s="41">
        <v>356</v>
      </c>
      <c r="T31" s="41">
        <v>376</v>
      </c>
      <c r="U31" s="41">
        <f t="shared" si="2"/>
        <v>351</v>
      </c>
      <c r="V31" s="42">
        <f t="shared" si="3"/>
        <v>0.3</v>
      </c>
      <c r="W31" s="43" t="str">
        <f t="shared" si="4"/>
        <v>No</v>
      </c>
      <c r="X31" s="44"/>
      <c r="Y31" s="45">
        <f t="shared" si="5"/>
        <v>0</v>
      </c>
      <c r="Z31" s="44"/>
      <c r="AA31" s="45">
        <f t="shared" si="6"/>
        <v>0</v>
      </c>
    </row>
    <row r="32" spans="1:27" s="17" customFormat="1" ht="12.75" customHeight="1" x14ac:dyDescent="0.2">
      <c r="A32" s="36" t="s">
        <v>111</v>
      </c>
      <c r="B32" s="37">
        <v>50005</v>
      </c>
      <c r="C32" s="38">
        <v>495857</v>
      </c>
      <c r="D32" s="38">
        <v>469989</v>
      </c>
      <c r="E32" s="38">
        <v>430393</v>
      </c>
      <c r="F32" s="38">
        <v>389677</v>
      </c>
      <c r="G32" s="38">
        <v>453748</v>
      </c>
      <c r="H32" s="38">
        <v>440728</v>
      </c>
      <c r="I32" s="38">
        <v>397902</v>
      </c>
      <c r="J32" s="38">
        <v>377423</v>
      </c>
      <c r="K32" s="38">
        <v>343659</v>
      </c>
      <c r="L32" s="39">
        <v>307849</v>
      </c>
      <c r="M32" s="38">
        <v>464314</v>
      </c>
      <c r="N32" s="38">
        <v>442293</v>
      </c>
      <c r="O32" s="38">
        <f t="shared" si="0"/>
        <v>307849</v>
      </c>
      <c r="P32" s="38">
        <v>1981414.9300000002</v>
      </c>
      <c r="Q32" s="40">
        <f t="shared" si="1"/>
        <v>0.15536826504078072</v>
      </c>
      <c r="R32" s="41">
        <v>250</v>
      </c>
      <c r="S32" s="41">
        <v>247</v>
      </c>
      <c r="T32" s="41">
        <v>252.6</v>
      </c>
      <c r="U32" s="41">
        <f t="shared" si="2"/>
        <v>247</v>
      </c>
      <c r="V32" s="42">
        <f t="shared" si="3"/>
        <v>0.3</v>
      </c>
      <c r="W32" s="43" t="str">
        <f t="shared" si="4"/>
        <v>No</v>
      </c>
      <c r="X32" s="44"/>
      <c r="Y32" s="45">
        <f t="shared" si="5"/>
        <v>0</v>
      </c>
      <c r="Z32" s="45"/>
      <c r="AA32" s="45">
        <f t="shared" si="6"/>
        <v>0</v>
      </c>
    </row>
    <row r="33" spans="1:27" s="17" customFormat="1" ht="12.75" customHeight="1" x14ac:dyDescent="0.2">
      <c r="A33" s="36" t="s">
        <v>134</v>
      </c>
      <c r="B33" s="37">
        <v>59003</v>
      </c>
      <c r="C33" s="38">
        <v>538992</v>
      </c>
      <c r="D33" s="38">
        <v>511485</v>
      </c>
      <c r="E33" s="38">
        <v>427604</v>
      </c>
      <c r="F33" s="38">
        <v>355249</v>
      </c>
      <c r="G33" s="38">
        <v>426338</v>
      </c>
      <c r="H33" s="38">
        <v>382411</v>
      </c>
      <c r="I33" s="38">
        <v>309101</v>
      </c>
      <c r="J33" s="38">
        <v>334745</v>
      </c>
      <c r="K33" s="39">
        <v>252970</v>
      </c>
      <c r="L33" s="38">
        <v>465960</v>
      </c>
      <c r="M33" s="38">
        <v>566943</v>
      </c>
      <c r="N33" s="38">
        <v>641905</v>
      </c>
      <c r="O33" s="38">
        <f t="shared" si="0"/>
        <v>252970</v>
      </c>
      <c r="P33" s="38">
        <v>2143911.8900000011</v>
      </c>
      <c r="Q33" s="40">
        <f t="shared" si="1"/>
        <v>0.11799458792124143</v>
      </c>
      <c r="R33" s="41">
        <v>228</v>
      </c>
      <c r="S33" s="41">
        <v>224</v>
      </c>
      <c r="T33" s="41">
        <v>229</v>
      </c>
      <c r="U33" s="41">
        <f t="shared" si="2"/>
        <v>224</v>
      </c>
      <c r="V33" s="42">
        <f t="shared" si="3"/>
        <v>0.3</v>
      </c>
      <c r="W33" s="43" t="str">
        <f t="shared" si="4"/>
        <v>No</v>
      </c>
      <c r="X33" s="44"/>
      <c r="Y33" s="45">
        <f t="shared" si="5"/>
        <v>0</v>
      </c>
      <c r="Z33" s="44"/>
      <c r="AA33" s="45">
        <f t="shared" si="6"/>
        <v>0</v>
      </c>
    </row>
    <row r="34" spans="1:27" s="17" customFormat="1" ht="12.75" customHeight="1" x14ac:dyDescent="0.2">
      <c r="A34" s="36" t="s">
        <v>48</v>
      </c>
      <c r="B34" s="37">
        <v>21003</v>
      </c>
      <c r="C34" s="38">
        <v>1145217</v>
      </c>
      <c r="D34" s="38">
        <v>1108664</v>
      </c>
      <c r="E34" s="38">
        <v>985437</v>
      </c>
      <c r="F34" s="38">
        <v>878787</v>
      </c>
      <c r="G34" s="38">
        <v>1090896</v>
      </c>
      <c r="H34" s="38">
        <v>1037994</v>
      </c>
      <c r="I34" s="38">
        <v>933500</v>
      </c>
      <c r="J34" s="38">
        <v>881582</v>
      </c>
      <c r="K34" s="38">
        <v>786458</v>
      </c>
      <c r="L34" s="39">
        <v>707091</v>
      </c>
      <c r="M34" s="38">
        <v>955982</v>
      </c>
      <c r="N34" s="38">
        <v>1235692</v>
      </c>
      <c r="O34" s="38">
        <f t="shared" si="0"/>
        <v>707091</v>
      </c>
      <c r="P34" s="38">
        <v>2457600.6999999988</v>
      </c>
      <c r="Q34" s="40">
        <f t="shared" si="1"/>
        <v>0.28771598250277203</v>
      </c>
      <c r="R34" s="41">
        <v>246</v>
      </c>
      <c r="S34" s="41">
        <v>251</v>
      </c>
      <c r="T34" s="41">
        <v>253</v>
      </c>
      <c r="U34" s="41">
        <f t="shared" si="2"/>
        <v>246</v>
      </c>
      <c r="V34" s="42">
        <f t="shared" si="3"/>
        <v>0.3</v>
      </c>
      <c r="W34" s="43" t="str">
        <f t="shared" si="4"/>
        <v>No</v>
      </c>
      <c r="X34" s="44"/>
      <c r="Y34" s="45">
        <f t="shared" si="5"/>
        <v>0</v>
      </c>
      <c r="Z34" s="45"/>
      <c r="AA34" s="45">
        <f t="shared" si="6"/>
        <v>0</v>
      </c>
    </row>
    <row r="35" spans="1:27" s="17" customFormat="1" ht="12.75" customHeight="1" x14ac:dyDescent="0.2">
      <c r="A35" s="36" t="s">
        <v>37</v>
      </c>
      <c r="B35" s="37">
        <v>16001</v>
      </c>
      <c r="C35" s="38">
        <v>2096534</v>
      </c>
      <c r="D35" s="38">
        <v>1771717</v>
      </c>
      <c r="E35" s="38">
        <v>1548903</v>
      </c>
      <c r="F35" s="38">
        <v>1136941</v>
      </c>
      <c r="G35" s="38">
        <v>1885419</v>
      </c>
      <c r="H35" s="38">
        <v>1627453</v>
      </c>
      <c r="I35" s="38">
        <v>1274660</v>
      </c>
      <c r="J35" s="38">
        <v>931057</v>
      </c>
      <c r="K35" s="38">
        <v>559413</v>
      </c>
      <c r="L35" s="39">
        <v>429978</v>
      </c>
      <c r="M35" s="38">
        <v>1065559</v>
      </c>
      <c r="N35" s="38">
        <v>2189731</v>
      </c>
      <c r="O35" s="38">
        <f t="shared" si="0"/>
        <v>429978</v>
      </c>
      <c r="P35" s="38">
        <v>7104320.5000000056</v>
      </c>
      <c r="Q35" s="40">
        <f t="shared" si="1"/>
        <v>6.0523451891000647E-2</v>
      </c>
      <c r="R35" s="41">
        <v>881.16</v>
      </c>
      <c r="S35" s="41">
        <v>897.02</v>
      </c>
      <c r="T35" s="41">
        <v>958.86</v>
      </c>
      <c r="U35" s="41">
        <f t="shared" si="2"/>
        <v>881.16</v>
      </c>
      <c r="V35" s="42">
        <f t="shared" si="3"/>
        <v>0.25</v>
      </c>
      <c r="W35" s="43" t="str">
        <f t="shared" si="4"/>
        <v>No</v>
      </c>
      <c r="X35" s="44"/>
      <c r="Y35" s="45">
        <f t="shared" si="5"/>
        <v>0</v>
      </c>
      <c r="Z35" s="44"/>
      <c r="AA35" s="45">
        <f t="shared" si="6"/>
        <v>0</v>
      </c>
    </row>
    <row r="36" spans="1:27" s="17" customFormat="1" ht="12.75" customHeight="1" x14ac:dyDescent="0.2">
      <c r="A36" s="36" t="s">
        <v>142</v>
      </c>
      <c r="B36" s="37">
        <v>61008</v>
      </c>
      <c r="C36" s="38">
        <v>1700106</v>
      </c>
      <c r="D36" s="38">
        <v>1358519</v>
      </c>
      <c r="E36" s="38">
        <v>947444</v>
      </c>
      <c r="F36" s="38">
        <v>597166</v>
      </c>
      <c r="G36" s="38">
        <v>1700827</v>
      </c>
      <c r="H36" s="38">
        <v>1472527</v>
      </c>
      <c r="I36" s="38">
        <v>1064396</v>
      </c>
      <c r="J36" s="38">
        <v>1094673</v>
      </c>
      <c r="K36" s="38">
        <v>805492</v>
      </c>
      <c r="L36" s="39">
        <v>571624</v>
      </c>
      <c r="M36" s="38">
        <v>1982524</v>
      </c>
      <c r="N36" s="38">
        <v>2053258</v>
      </c>
      <c r="O36" s="38">
        <f t="shared" si="0"/>
        <v>571624</v>
      </c>
      <c r="P36" s="38">
        <v>8929834.3499999996</v>
      </c>
      <c r="Q36" s="40">
        <f t="shared" si="1"/>
        <v>6.4012833563928326E-2</v>
      </c>
      <c r="R36" s="41">
        <v>1294.78</v>
      </c>
      <c r="S36" s="41">
        <v>1300.47</v>
      </c>
      <c r="T36" s="41">
        <v>1355.41</v>
      </c>
      <c r="U36" s="41">
        <f t="shared" si="2"/>
        <v>1294.78</v>
      </c>
      <c r="V36" s="42">
        <f t="shared" si="3"/>
        <v>0.25</v>
      </c>
      <c r="W36" s="43" t="str">
        <f t="shared" si="4"/>
        <v>No</v>
      </c>
      <c r="X36" s="44"/>
      <c r="Y36" s="45">
        <f t="shared" si="5"/>
        <v>0</v>
      </c>
      <c r="Z36" s="44"/>
      <c r="AA36" s="45">
        <f t="shared" si="6"/>
        <v>0</v>
      </c>
    </row>
    <row r="37" spans="1:27" s="17" customFormat="1" ht="12.75" customHeight="1" x14ac:dyDescent="0.2">
      <c r="A37" s="36" t="s">
        <v>79</v>
      </c>
      <c r="B37" s="37">
        <v>38002</v>
      </c>
      <c r="C37" s="38">
        <v>1026934</v>
      </c>
      <c r="D37" s="38">
        <v>937868</v>
      </c>
      <c r="E37" s="38">
        <v>793529</v>
      </c>
      <c r="F37" s="38">
        <v>692693</v>
      </c>
      <c r="G37" s="38">
        <v>953894</v>
      </c>
      <c r="H37" s="38">
        <v>846763</v>
      </c>
      <c r="I37" s="38">
        <v>733852</v>
      </c>
      <c r="J37" s="38">
        <v>685154</v>
      </c>
      <c r="K37" s="38">
        <v>572039</v>
      </c>
      <c r="L37" s="39">
        <v>537343</v>
      </c>
      <c r="M37" s="38">
        <v>837225</v>
      </c>
      <c r="N37" s="38">
        <v>1232947</v>
      </c>
      <c r="O37" s="38">
        <f t="shared" ref="O37:O68" si="7">MIN(C37:N37)</f>
        <v>537343</v>
      </c>
      <c r="P37" s="38">
        <v>2867714.9000000004</v>
      </c>
      <c r="Q37" s="40">
        <f t="shared" ref="Q37:Q68" si="8">O37/P37</f>
        <v>0.18737671586530444</v>
      </c>
      <c r="R37" s="41">
        <v>308</v>
      </c>
      <c r="S37" s="41">
        <v>302</v>
      </c>
      <c r="T37" s="41">
        <v>285</v>
      </c>
      <c r="U37" s="41">
        <f t="shared" ref="U37:U68" si="9">MIN(R37:T37)</f>
        <v>285</v>
      </c>
      <c r="V37" s="42">
        <f t="shared" ref="V37:V68" si="10">IF(U37&gt;600,0.25,IF(U37&lt;=200,0.4,0.3))</f>
        <v>0.3</v>
      </c>
      <c r="W37" s="43" t="str">
        <f t="shared" ref="W37:W68" si="11">IF(Q37&gt;V37,"Yes","No")</f>
        <v>No</v>
      </c>
      <c r="X37" s="44"/>
      <c r="Y37" s="45">
        <f t="shared" ref="Y37:Y68" si="12">ROUND(IF(Q37&lt;=V37,0,(Q37-V37)*P37),0)</f>
        <v>0</v>
      </c>
      <c r="Z37" s="45"/>
      <c r="AA37" s="45">
        <f t="shared" ref="AA37:AA68" si="13">IF(Y37&gt;Z37,Z37,Y37)</f>
        <v>0</v>
      </c>
    </row>
    <row r="38" spans="1:27" s="17" customFormat="1" ht="12.75" customHeight="1" x14ac:dyDescent="0.2">
      <c r="A38" s="36" t="s">
        <v>105</v>
      </c>
      <c r="B38" s="37">
        <v>49003</v>
      </c>
      <c r="C38" s="38">
        <v>1442737</v>
      </c>
      <c r="D38" s="38">
        <v>1367415</v>
      </c>
      <c r="E38" s="38">
        <v>1187647</v>
      </c>
      <c r="F38" s="38">
        <v>962084</v>
      </c>
      <c r="G38" s="38">
        <v>1434432</v>
      </c>
      <c r="H38" s="38">
        <v>1380454</v>
      </c>
      <c r="I38" s="38">
        <v>1210434</v>
      </c>
      <c r="J38" s="38">
        <v>1226468</v>
      </c>
      <c r="K38" s="38">
        <v>1054235</v>
      </c>
      <c r="L38" s="39">
        <v>935801</v>
      </c>
      <c r="M38" s="38">
        <v>1371791</v>
      </c>
      <c r="N38" s="38">
        <v>1576978</v>
      </c>
      <c r="O38" s="38">
        <f t="shared" si="7"/>
        <v>935801</v>
      </c>
      <c r="P38" s="38">
        <v>6201938.7100000028</v>
      </c>
      <c r="Q38" s="40">
        <f t="shared" si="8"/>
        <v>0.15088846306899406</v>
      </c>
      <c r="R38" s="41">
        <v>912.02</v>
      </c>
      <c r="S38" s="41">
        <v>938.13</v>
      </c>
      <c r="T38" s="41">
        <v>951.27</v>
      </c>
      <c r="U38" s="41">
        <f t="shared" si="9"/>
        <v>912.02</v>
      </c>
      <c r="V38" s="42">
        <f t="shared" si="10"/>
        <v>0.25</v>
      </c>
      <c r="W38" s="43" t="str">
        <f t="shared" si="11"/>
        <v>No</v>
      </c>
      <c r="X38" s="44"/>
      <c r="Y38" s="45">
        <f t="shared" si="12"/>
        <v>0</v>
      </c>
      <c r="Z38" s="45"/>
      <c r="AA38" s="45">
        <f t="shared" si="13"/>
        <v>0</v>
      </c>
    </row>
    <row r="39" spans="1:27" s="17" customFormat="1" ht="12.75" customHeight="1" x14ac:dyDescent="0.2">
      <c r="A39" s="44" t="s">
        <v>13</v>
      </c>
      <c r="B39" s="46">
        <v>5006</v>
      </c>
      <c r="C39" s="38">
        <v>1281738</v>
      </c>
      <c r="D39" s="38">
        <v>1264254</v>
      </c>
      <c r="E39" s="38">
        <v>1099752</v>
      </c>
      <c r="F39" s="38">
        <v>946737</v>
      </c>
      <c r="G39" s="38">
        <v>1079507</v>
      </c>
      <c r="H39" s="38">
        <v>1053135</v>
      </c>
      <c r="I39" s="38">
        <v>893916</v>
      </c>
      <c r="J39" s="38">
        <v>812897</v>
      </c>
      <c r="K39" s="38">
        <v>648282</v>
      </c>
      <c r="L39" s="39">
        <v>527880</v>
      </c>
      <c r="M39" s="38">
        <v>1206036</v>
      </c>
      <c r="N39" s="38">
        <v>1840326</v>
      </c>
      <c r="O39" s="38">
        <f t="shared" si="7"/>
        <v>527880</v>
      </c>
      <c r="P39" s="38">
        <v>3403002.6199999996</v>
      </c>
      <c r="Q39" s="40">
        <f t="shared" si="8"/>
        <v>0.15512183178983271</v>
      </c>
      <c r="R39" s="41">
        <v>344</v>
      </c>
      <c r="S39" s="41">
        <v>365</v>
      </c>
      <c r="T39" s="41">
        <v>379</v>
      </c>
      <c r="U39" s="41">
        <f t="shared" si="9"/>
        <v>344</v>
      </c>
      <c r="V39" s="42">
        <f t="shared" si="10"/>
        <v>0.3</v>
      </c>
      <c r="W39" s="43" t="str">
        <f t="shared" si="11"/>
        <v>No</v>
      </c>
      <c r="X39" s="44"/>
      <c r="Y39" s="45">
        <f t="shared" si="12"/>
        <v>0</v>
      </c>
      <c r="Z39" s="44"/>
      <c r="AA39" s="45">
        <f t="shared" si="13"/>
        <v>0</v>
      </c>
    </row>
    <row r="40" spans="1:27" s="17" customFormat="1" ht="12.75" customHeight="1" x14ac:dyDescent="0.2">
      <c r="A40" s="44" t="s">
        <v>44</v>
      </c>
      <c r="B40" s="46">
        <v>19004</v>
      </c>
      <c r="C40" s="38">
        <v>1621072</v>
      </c>
      <c r="D40" s="38">
        <v>1584129</v>
      </c>
      <c r="E40" s="38">
        <v>1438916</v>
      </c>
      <c r="F40" s="39">
        <v>1266054</v>
      </c>
      <c r="G40" s="38">
        <v>1499515</v>
      </c>
      <c r="H40" s="38">
        <v>1715955</v>
      </c>
      <c r="I40" s="38">
        <v>1615686</v>
      </c>
      <c r="J40" s="38">
        <v>1567548</v>
      </c>
      <c r="K40" s="38">
        <v>1474710</v>
      </c>
      <c r="L40" s="38">
        <v>1386550</v>
      </c>
      <c r="M40" s="38">
        <v>1626593</v>
      </c>
      <c r="N40" s="38">
        <v>1710875</v>
      </c>
      <c r="O40" s="38">
        <f t="shared" si="7"/>
        <v>1266054</v>
      </c>
      <c r="P40" s="38">
        <v>3724471.4799999986</v>
      </c>
      <c r="Q40" s="40">
        <f t="shared" si="8"/>
        <v>0.33992849906317457</v>
      </c>
      <c r="R40" s="41">
        <v>482</v>
      </c>
      <c r="S40" s="41">
        <v>490.25</v>
      </c>
      <c r="T40" s="41">
        <v>513.25</v>
      </c>
      <c r="U40" s="41">
        <f t="shared" si="9"/>
        <v>482</v>
      </c>
      <c r="V40" s="42">
        <f t="shared" si="10"/>
        <v>0.3</v>
      </c>
      <c r="W40" s="47" t="str">
        <f t="shared" si="11"/>
        <v>Yes</v>
      </c>
      <c r="X40" s="48" t="s">
        <v>174</v>
      </c>
      <c r="Y40" s="45">
        <f t="shared" si="12"/>
        <v>148713</v>
      </c>
      <c r="Z40" s="45">
        <v>1254285</v>
      </c>
      <c r="AA40" s="45">
        <v>0</v>
      </c>
    </row>
    <row r="41" spans="1:27" s="17" customFormat="1" ht="12.75" customHeight="1" x14ac:dyDescent="0.2">
      <c r="A41" s="36" t="s">
        <v>127</v>
      </c>
      <c r="B41" s="37">
        <v>56002</v>
      </c>
      <c r="C41" s="38">
        <v>773462</v>
      </c>
      <c r="D41" s="38">
        <v>675112</v>
      </c>
      <c r="E41" s="38">
        <v>591885</v>
      </c>
      <c r="F41" s="39">
        <v>500517</v>
      </c>
      <c r="G41" s="38">
        <v>765805</v>
      </c>
      <c r="H41" s="38">
        <v>720603</v>
      </c>
      <c r="I41" s="38">
        <v>692142</v>
      </c>
      <c r="J41" s="38">
        <v>653127</v>
      </c>
      <c r="K41" s="38">
        <v>569013</v>
      </c>
      <c r="L41" s="38">
        <v>529960</v>
      </c>
      <c r="M41" s="38">
        <v>783629</v>
      </c>
      <c r="N41" s="38">
        <v>814857</v>
      </c>
      <c r="O41" s="38">
        <f t="shared" si="7"/>
        <v>500517</v>
      </c>
      <c r="P41" s="38">
        <v>1790944.4900000005</v>
      </c>
      <c r="Q41" s="40">
        <f t="shared" si="8"/>
        <v>0.27947097344150507</v>
      </c>
      <c r="R41" s="41">
        <v>170</v>
      </c>
      <c r="S41" s="41">
        <v>174</v>
      </c>
      <c r="T41" s="41">
        <v>160</v>
      </c>
      <c r="U41" s="41">
        <f t="shared" si="9"/>
        <v>160</v>
      </c>
      <c r="V41" s="42">
        <f t="shared" si="10"/>
        <v>0.4</v>
      </c>
      <c r="W41" s="43" t="str">
        <f t="shared" si="11"/>
        <v>No</v>
      </c>
      <c r="X41" s="44"/>
      <c r="Y41" s="45">
        <f t="shared" si="12"/>
        <v>0</v>
      </c>
      <c r="Z41" s="45"/>
      <c r="AA41" s="45">
        <f t="shared" si="13"/>
        <v>0</v>
      </c>
    </row>
    <row r="42" spans="1:27" s="17" customFormat="1" ht="12.75" customHeight="1" x14ac:dyDescent="0.2">
      <c r="A42" s="36" t="s">
        <v>112</v>
      </c>
      <c r="B42" s="37">
        <v>51001</v>
      </c>
      <c r="C42" s="38">
        <v>1557976</v>
      </c>
      <c r="D42" s="38">
        <v>1300269</v>
      </c>
      <c r="E42" s="38">
        <v>926709</v>
      </c>
      <c r="F42" s="38">
        <v>411426</v>
      </c>
      <c r="G42" s="38">
        <v>802736</v>
      </c>
      <c r="H42" s="38">
        <v>628544</v>
      </c>
      <c r="I42" s="38">
        <v>165619</v>
      </c>
      <c r="J42" s="38">
        <v>-151217</v>
      </c>
      <c r="K42" s="38">
        <v>-133099</v>
      </c>
      <c r="L42" s="39">
        <v>-481882</v>
      </c>
      <c r="M42" s="38">
        <v>4939</v>
      </c>
      <c r="N42" s="38">
        <v>1601548</v>
      </c>
      <c r="O42" s="38">
        <f t="shared" si="7"/>
        <v>-481882</v>
      </c>
      <c r="P42" s="38">
        <v>20729512.940000013</v>
      </c>
      <c r="Q42" s="40">
        <f t="shared" si="8"/>
        <v>-2.3246180525069285E-2</v>
      </c>
      <c r="R42" s="41">
        <v>2788</v>
      </c>
      <c r="S42" s="41">
        <v>2924.58</v>
      </c>
      <c r="T42" s="41">
        <v>2907</v>
      </c>
      <c r="U42" s="41">
        <f t="shared" si="9"/>
        <v>2788</v>
      </c>
      <c r="V42" s="42">
        <f t="shared" si="10"/>
        <v>0.25</v>
      </c>
      <c r="W42" s="43" t="str">
        <f t="shared" si="11"/>
        <v>No</v>
      </c>
      <c r="X42" s="44"/>
      <c r="Y42" s="45">
        <f t="shared" si="12"/>
        <v>0</v>
      </c>
      <c r="Z42" s="45"/>
      <c r="AA42" s="45">
        <f t="shared" si="13"/>
        <v>0</v>
      </c>
    </row>
    <row r="43" spans="1:27" s="17" customFormat="1" ht="12.75" customHeight="1" x14ac:dyDescent="0.2">
      <c r="A43" s="36" t="s">
        <v>147</v>
      </c>
      <c r="B43" s="37">
        <v>64002</v>
      </c>
      <c r="C43" s="38">
        <v>347156</v>
      </c>
      <c r="D43" s="38">
        <v>240416</v>
      </c>
      <c r="E43" s="38">
        <v>72613</v>
      </c>
      <c r="F43" s="38">
        <v>-131750</v>
      </c>
      <c r="G43" s="38">
        <v>-279590</v>
      </c>
      <c r="H43" s="38">
        <v>-423149</v>
      </c>
      <c r="I43" s="38">
        <v>-521362</v>
      </c>
      <c r="J43" s="38">
        <v>-250230</v>
      </c>
      <c r="K43" s="38">
        <v>-380382</v>
      </c>
      <c r="L43" s="38">
        <v>-538790</v>
      </c>
      <c r="M43" s="39">
        <v>-571283</v>
      </c>
      <c r="N43" s="38">
        <v>586456</v>
      </c>
      <c r="O43" s="38">
        <f t="shared" si="7"/>
        <v>-571283</v>
      </c>
      <c r="P43" s="38">
        <v>4788357.3499999978</v>
      </c>
      <c r="Q43" s="40">
        <f t="shared" si="8"/>
        <v>-0.11930667622373678</v>
      </c>
      <c r="R43" s="41">
        <v>389</v>
      </c>
      <c r="S43" s="41">
        <v>374.95</v>
      </c>
      <c r="T43" s="41">
        <v>362</v>
      </c>
      <c r="U43" s="41">
        <f t="shared" si="9"/>
        <v>362</v>
      </c>
      <c r="V43" s="42">
        <f t="shared" si="10"/>
        <v>0.3</v>
      </c>
      <c r="W43" s="43" t="str">
        <f t="shared" si="11"/>
        <v>No</v>
      </c>
      <c r="X43" s="44"/>
      <c r="Y43" s="45">
        <f t="shared" si="12"/>
        <v>0</v>
      </c>
      <c r="Z43" s="44"/>
      <c r="AA43" s="45">
        <f t="shared" si="13"/>
        <v>0</v>
      </c>
    </row>
    <row r="44" spans="1:27" s="17" customFormat="1" ht="12.75" customHeight="1" x14ac:dyDescent="0.2">
      <c r="A44" s="36" t="s">
        <v>45</v>
      </c>
      <c r="B44" s="37">
        <v>20001</v>
      </c>
      <c r="C44" s="38">
        <v>140524</v>
      </c>
      <c r="D44" s="38">
        <v>-196381</v>
      </c>
      <c r="E44" s="38">
        <v>621883</v>
      </c>
      <c r="F44" s="38">
        <v>566260</v>
      </c>
      <c r="G44" s="38">
        <v>295123</v>
      </c>
      <c r="H44" s="38">
        <v>-81540</v>
      </c>
      <c r="I44" s="38">
        <v>-167994</v>
      </c>
      <c r="J44" s="39">
        <v>-300205</v>
      </c>
      <c r="K44" s="38">
        <v>-195097</v>
      </c>
      <c r="L44" s="38">
        <v>-228321</v>
      </c>
      <c r="M44" s="38">
        <v>415349</v>
      </c>
      <c r="N44" s="38">
        <v>138986</v>
      </c>
      <c r="O44" s="38">
        <f t="shared" si="7"/>
        <v>-300205</v>
      </c>
      <c r="P44" s="38">
        <v>5721872.3399999971</v>
      </c>
      <c r="Q44" s="40">
        <f t="shared" si="8"/>
        <v>-5.2466217727604902E-2</v>
      </c>
      <c r="R44" s="41">
        <v>331.02</v>
      </c>
      <c r="S44" s="41">
        <v>355.01</v>
      </c>
      <c r="T44" s="41">
        <v>345.01</v>
      </c>
      <c r="U44" s="41">
        <f t="shared" si="9"/>
        <v>331.02</v>
      </c>
      <c r="V44" s="42">
        <f t="shared" si="10"/>
        <v>0.3</v>
      </c>
      <c r="W44" s="43" t="str">
        <f t="shared" si="11"/>
        <v>No</v>
      </c>
      <c r="X44" s="44"/>
      <c r="Y44" s="45">
        <f t="shared" si="12"/>
        <v>0</v>
      </c>
      <c r="Z44" s="45"/>
      <c r="AA44" s="45">
        <f t="shared" si="13"/>
        <v>0</v>
      </c>
    </row>
    <row r="45" spans="1:27" s="17" customFormat="1" ht="12.75" customHeight="1" x14ac:dyDescent="0.2">
      <c r="A45" s="36" t="s">
        <v>52</v>
      </c>
      <c r="B45" s="37">
        <v>23001</v>
      </c>
      <c r="C45" s="38">
        <v>657652</v>
      </c>
      <c r="D45" s="38">
        <v>569987</v>
      </c>
      <c r="E45" s="38">
        <v>452875</v>
      </c>
      <c r="F45" s="38">
        <v>333451</v>
      </c>
      <c r="G45" s="38">
        <v>552426</v>
      </c>
      <c r="H45" s="38">
        <v>528187</v>
      </c>
      <c r="I45" s="38">
        <v>560411</v>
      </c>
      <c r="J45" s="38">
        <v>485892</v>
      </c>
      <c r="K45" s="38">
        <v>388822</v>
      </c>
      <c r="L45" s="39">
        <v>327160</v>
      </c>
      <c r="M45" s="38">
        <v>583397</v>
      </c>
      <c r="N45" s="38">
        <v>638919</v>
      </c>
      <c r="O45" s="38">
        <f t="shared" si="7"/>
        <v>327160</v>
      </c>
      <c r="P45" s="38">
        <v>1851924.41</v>
      </c>
      <c r="Q45" s="40">
        <f t="shared" si="8"/>
        <v>0.17665947823431952</v>
      </c>
      <c r="R45" s="41">
        <v>142.13999999999999</v>
      </c>
      <c r="S45" s="41">
        <v>153.29</v>
      </c>
      <c r="T45" s="41">
        <v>159.13999999999999</v>
      </c>
      <c r="U45" s="41">
        <f t="shared" si="9"/>
        <v>142.13999999999999</v>
      </c>
      <c r="V45" s="42">
        <f t="shared" si="10"/>
        <v>0.4</v>
      </c>
      <c r="W45" s="43" t="str">
        <f t="shared" si="11"/>
        <v>No</v>
      </c>
      <c r="X45" s="44"/>
      <c r="Y45" s="45">
        <f t="shared" si="12"/>
        <v>0</v>
      </c>
      <c r="Z45" s="45"/>
      <c r="AA45" s="45">
        <f t="shared" si="13"/>
        <v>0</v>
      </c>
    </row>
    <row r="46" spans="1:27" s="17" customFormat="1" ht="12.75" customHeight="1" x14ac:dyDescent="0.2">
      <c r="A46" s="36" t="s">
        <v>50</v>
      </c>
      <c r="B46" s="37">
        <v>22005</v>
      </c>
      <c r="C46" s="38">
        <v>878598</v>
      </c>
      <c r="D46" s="38">
        <v>813336</v>
      </c>
      <c r="E46" s="38">
        <v>687270</v>
      </c>
      <c r="F46" s="39">
        <v>535983</v>
      </c>
      <c r="G46" s="38">
        <v>847767</v>
      </c>
      <c r="H46" s="38">
        <v>829522</v>
      </c>
      <c r="I46" s="38">
        <v>793429</v>
      </c>
      <c r="J46" s="38">
        <v>743383</v>
      </c>
      <c r="K46" s="38">
        <v>654811</v>
      </c>
      <c r="L46" s="38">
        <v>779352</v>
      </c>
      <c r="M46" s="38">
        <v>1010939</v>
      </c>
      <c r="N46" s="38">
        <v>966751</v>
      </c>
      <c r="O46" s="38">
        <f t="shared" si="7"/>
        <v>535983</v>
      </c>
      <c r="P46" s="38">
        <v>1734826.7800000007</v>
      </c>
      <c r="Q46" s="40">
        <f t="shared" si="8"/>
        <v>0.30895476492471474</v>
      </c>
      <c r="R46" s="41">
        <v>128</v>
      </c>
      <c r="S46" s="41">
        <v>147</v>
      </c>
      <c r="T46" s="41">
        <v>140</v>
      </c>
      <c r="U46" s="41">
        <f t="shared" si="9"/>
        <v>128</v>
      </c>
      <c r="V46" s="42">
        <f t="shared" si="10"/>
        <v>0.4</v>
      </c>
      <c r="W46" s="43" t="str">
        <f t="shared" si="11"/>
        <v>No</v>
      </c>
      <c r="X46" s="44"/>
      <c r="Y46" s="45">
        <f t="shared" si="12"/>
        <v>0</v>
      </c>
      <c r="Z46" s="45"/>
      <c r="AA46" s="45">
        <f t="shared" si="13"/>
        <v>0</v>
      </c>
    </row>
    <row r="47" spans="1:27" s="17" customFormat="1" ht="12.75" customHeight="1" x14ac:dyDescent="0.2">
      <c r="A47" s="36" t="s">
        <v>38</v>
      </c>
      <c r="B47" s="37">
        <v>16002</v>
      </c>
      <c r="C47" s="38">
        <v>276983</v>
      </c>
      <c r="D47" s="38">
        <v>266096</v>
      </c>
      <c r="E47" s="38">
        <v>243317</v>
      </c>
      <c r="F47" s="38">
        <v>222978</v>
      </c>
      <c r="G47" s="39">
        <v>220042</v>
      </c>
      <c r="H47" s="38">
        <v>257224</v>
      </c>
      <c r="I47" s="38">
        <v>282307</v>
      </c>
      <c r="J47" s="38">
        <v>261266</v>
      </c>
      <c r="K47" s="38">
        <v>239191</v>
      </c>
      <c r="L47" s="38">
        <v>264801</v>
      </c>
      <c r="M47" s="38">
        <v>249987</v>
      </c>
      <c r="N47" s="38">
        <v>333061</v>
      </c>
      <c r="O47" s="38">
        <f t="shared" si="7"/>
        <v>220042</v>
      </c>
      <c r="P47" s="38">
        <v>283984.89</v>
      </c>
      <c r="Q47" s="40">
        <f t="shared" si="8"/>
        <v>0.77483699925020655</v>
      </c>
      <c r="R47" s="41">
        <v>11</v>
      </c>
      <c r="S47" s="41">
        <v>10</v>
      </c>
      <c r="T47" s="41">
        <v>13</v>
      </c>
      <c r="U47" s="41">
        <f t="shared" si="9"/>
        <v>10</v>
      </c>
      <c r="V47" s="42">
        <f t="shared" si="10"/>
        <v>0.4</v>
      </c>
      <c r="W47" s="47" t="str">
        <f t="shared" si="11"/>
        <v>Yes</v>
      </c>
      <c r="X47" s="48" t="s">
        <v>173</v>
      </c>
      <c r="Y47" s="45">
        <f t="shared" si="12"/>
        <v>106448</v>
      </c>
      <c r="Z47" s="45">
        <v>0</v>
      </c>
      <c r="AA47" s="45">
        <f t="shared" si="13"/>
        <v>0</v>
      </c>
    </row>
    <row r="48" spans="1:27" s="17" customFormat="1" ht="12.75" customHeight="1" x14ac:dyDescent="0.2">
      <c r="A48" s="36" t="s">
        <v>141</v>
      </c>
      <c r="B48" s="37">
        <v>61007</v>
      </c>
      <c r="C48" s="38">
        <v>1089462</v>
      </c>
      <c r="D48" s="38">
        <v>972272</v>
      </c>
      <c r="E48" s="38">
        <v>761506</v>
      </c>
      <c r="F48" s="38">
        <v>620661</v>
      </c>
      <c r="G48" s="38">
        <v>947057</v>
      </c>
      <c r="H48" s="38">
        <v>912344</v>
      </c>
      <c r="I48" s="38">
        <v>759726</v>
      </c>
      <c r="J48" s="38">
        <v>704710</v>
      </c>
      <c r="K48" s="39">
        <v>464134</v>
      </c>
      <c r="L48" s="38">
        <v>615755</v>
      </c>
      <c r="M48" s="38">
        <v>1012862</v>
      </c>
      <c r="N48" s="38">
        <v>1241689</v>
      </c>
      <c r="O48" s="38">
        <f t="shared" si="7"/>
        <v>464134</v>
      </c>
      <c r="P48" s="38">
        <v>4630414.84</v>
      </c>
      <c r="Q48" s="40">
        <f t="shared" si="8"/>
        <v>0.10023594343870927</v>
      </c>
      <c r="R48" s="41">
        <v>655</v>
      </c>
      <c r="S48" s="41">
        <v>687</v>
      </c>
      <c r="T48" s="41">
        <v>687</v>
      </c>
      <c r="U48" s="41">
        <f t="shared" si="9"/>
        <v>655</v>
      </c>
      <c r="V48" s="42">
        <f t="shared" si="10"/>
        <v>0.25</v>
      </c>
      <c r="W48" s="43" t="str">
        <f t="shared" si="11"/>
        <v>No</v>
      </c>
      <c r="X48" s="44"/>
      <c r="Y48" s="45">
        <f t="shared" si="12"/>
        <v>0</v>
      </c>
      <c r="Z48" s="44"/>
      <c r="AA48" s="45">
        <f t="shared" si="13"/>
        <v>0</v>
      </c>
    </row>
    <row r="49" spans="1:27" s="17" customFormat="1" ht="12.75" customHeight="1" x14ac:dyDescent="0.2">
      <c r="A49" s="36" t="s">
        <v>11</v>
      </c>
      <c r="B49" s="37">
        <v>5003</v>
      </c>
      <c r="C49" s="38">
        <v>456396</v>
      </c>
      <c r="D49" s="38">
        <v>336823</v>
      </c>
      <c r="E49" s="38">
        <v>157648</v>
      </c>
      <c r="F49" s="38">
        <v>113391</v>
      </c>
      <c r="G49" s="38">
        <v>550568</v>
      </c>
      <c r="H49" s="38">
        <v>378673</v>
      </c>
      <c r="I49" s="38">
        <v>336383</v>
      </c>
      <c r="J49" s="38">
        <v>224667</v>
      </c>
      <c r="K49" s="38">
        <v>165418</v>
      </c>
      <c r="L49" s="39">
        <v>-19046</v>
      </c>
      <c r="M49" s="38">
        <v>713382</v>
      </c>
      <c r="N49" s="38">
        <v>593141</v>
      </c>
      <c r="O49" s="38">
        <f t="shared" si="7"/>
        <v>-19046</v>
      </c>
      <c r="P49" s="38">
        <v>2959273.7800000031</v>
      </c>
      <c r="Q49" s="40">
        <f t="shared" si="8"/>
        <v>-6.4360385067176789E-3</v>
      </c>
      <c r="R49" s="41">
        <v>298</v>
      </c>
      <c r="S49" s="41">
        <v>310</v>
      </c>
      <c r="T49" s="41">
        <v>322</v>
      </c>
      <c r="U49" s="41">
        <f t="shared" si="9"/>
        <v>298</v>
      </c>
      <c r="V49" s="42">
        <f t="shared" si="10"/>
        <v>0.3</v>
      </c>
      <c r="W49" s="43" t="str">
        <f t="shared" si="11"/>
        <v>No</v>
      </c>
      <c r="X49" s="44"/>
      <c r="Y49" s="45">
        <f t="shared" si="12"/>
        <v>0</v>
      </c>
      <c r="Z49" s="44"/>
      <c r="AA49" s="45">
        <f t="shared" si="13"/>
        <v>0</v>
      </c>
    </row>
    <row r="50" spans="1:27" s="17" customFormat="1" ht="12.75" customHeight="1" x14ac:dyDescent="0.2">
      <c r="A50" s="36" t="s">
        <v>63</v>
      </c>
      <c r="B50" s="37">
        <v>28002</v>
      </c>
      <c r="C50" s="38">
        <v>380026</v>
      </c>
      <c r="D50" s="38">
        <v>304198</v>
      </c>
      <c r="E50" s="38">
        <v>165868</v>
      </c>
      <c r="F50" s="39">
        <v>-23207</v>
      </c>
      <c r="G50" s="38">
        <v>197700</v>
      </c>
      <c r="H50" s="38">
        <v>171324</v>
      </c>
      <c r="I50" s="38">
        <v>66390</v>
      </c>
      <c r="J50" s="38">
        <v>42097</v>
      </c>
      <c r="K50" s="38">
        <v>115245</v>
      </c>
      <c r="L50" s="38">
        <v>33011</v>
      </c>
      <c r="M50" s="38">
        <v>328353</v>
      </c>
      <c r="N50" s="38">
        <v>343500</v>
      </c>
      <c r="O50" s="38">
        <f t="shared" si="7"/>
        <v>-23207</v>
      </c>
      <c r="P50" s="38">
        <v>2614866.4900000016</v>
      </c>
      <c r="Q50" s="40">
        <f t="shared" si="8"/>
        <v>-8.8750229079573341E-3</v>
      </c>
      <c r="R50" s="41">
        <v>261</v>
      </c>
      <c r="S50" s="41">
        <v>271</v>
      </c>
      <c r="T50" s="41">
        <v>261</v>
      </c>
      <c r="U50" s="41">
        <f t="shared" si="9"/>
        <v>261</v>
      </c>
      <c r="V50" s="42">
        <f t="shared" si="10"/>
        <v>0.3</v>
      </c>
      <c r="W50" s="43" t="str">
        <f t="shared" si="11"/>
        <v>No</v>
      </c>
      <c r="X50" s="44"/>
      <c r="Y50" s="45">
        <f t="shared" si="12"/>
        <v>0</v>
      </c>
      <c r="Z50" s="45"/>
      <c r="AA50" s="45">
        <f t="shared" si="13"/>
        <v>0</v>
      </c>
    </row>
    <row r="51" spans="1:27" s="17" customFormat="1" ht="12.75" customHeight="1" x14ac:dyDescent="0.2">
      <c r="A51" s="36" t="s">
        <v>39</v>
      </c>
      <c r="B51" s="37">
        <v>17001</v>
      </c>
      <c r="C51" s="38">
        <v>724639</v>
      </c>
      <c r="D51" s="38">
        <v>675481</v>
      </c>
      <c r="E51" s="38">
        <v>642426</v>
      </c>
      <c r="F51" s="38">
        <v>558612</v>
      </c>
      <c r="G51" s="38">
        <v>643741</v>
      </c>
      <c r="H51" s="38">
        <v>642730</v>
      </c>
      <c r="I51" s="38">
        <v>642763</v>
      </c>
      <c r="J51" s="38">
        <v>592021</v>
      </c>
      <c r="K51" s="38">
        <v>563081</v>
      </c>
      <c r="L51" s="39">
        <v>537000</v>
      </c>
      <c r="M51" s="38">
        <v>674321</v>
      </c>
      <c r="N51" s="38">
        <v>705094</v>
      </c>
      <c r="O51" s="38">
        <f t="shared" si="7"/>
        <v>537000</v>
      </c>
      <c r="P51" s="38">
        <v>1887951.0200000003</v>
      </c>
      <c r="Q51" s="40">
        <f t="shared" si="8"/>
        <v>0.28443534515000285</v>
      </c>
      <c r="R51" s="41">
        <v>250</v>
      </c>
      <c r="S51" s="41">
        <v>248</v>
      </c>
      <c r="T51" s="41">
        <v>269.8</v>
      </c>
      <c r="U51" s="41">
        <f t="shared" si="9"/>
        <v>248</v>
      </c>
      <c r="V51" s="42">
        <f t="shared" si="10"/>
        <v>0.3</v>
      </c>
      <c r="W51" s="43" t="str">
        <f t="shared" si="11"/>
        <v>No</v>
      </c>
      <c r="X51" s="44"/>
      <c r="Y51" s="45">
        <f t="shared" si="12"/>
        <v>0</v>
      </c>
      <c r="Z51" s="45"/>
      <c r="AA51" s="45">
        <f t="shared" si="13"/>
        <v>0</v>
      </c>
    </row>
    <row r="52" spans="1:27" s="17" customFormat="1" ht="12.75" customHeight="1" x14ac:dyDescent="0.2">
      <c r="A52" s="36" t="s">
        <v>95</v>
      </c>
      <c r="B52" s="37">
        <v>44001</v>
      </c>
      <c r="C52" s="38">
        <v>724330</v>
      </c>
      <c r="D52" s="38">
        <v>560133</v>
      </c>
      <c r="E52" s="38">
        <v>426014</v>
      </c>
      <c r="F52" s="38">
        <v>303699</v>
      </c>
      <c r="G52" s="38">
        <v>407473</v>
      </c>
      <c r="H52" s="38">
        <v>366969</v>
      </c>
      <c r="I52" s="38">
        <v>356399</v>
      </c>
      <c r="J52" s="39">
        <v>286165</v>
      </c>
      <c r="K52" s="38">
        <v>365417</v>
      </c>
      <c r="L52" s="38">
        <v>412435</v>
      </c>
      <c r="M52" s="38">
        <v>577022</v>
      </c>
      <c r="N52" s="38">
        <v>791983</v>
      </c>
      <c r="O52" s="38">
        <f t="shared" si="7"/>
        <v>286165</v>
      </c>
      <c r="P52" s="38">
        <v>2093260.879999999</v>
      </c>
      <c r="Q52" s="40">
        <f t="shared" si="8"/>
        <v>0.13670775713345398</v>
      </c>
      <c r="R52" s="41">
        <v>151</v>
      </c>
      <c r="S52" s="41">
        <v>153</v>
      </c>
      <c r="T52" s="41">
        <v>156.97999999999999</v>
      </c>
      <c r="U52" s="41">
        <f t="shared" si="9"/>
        <v>151</v>
      </c>
      <c r="V52" s="42">
        <f t="shared" si="10"/>
        <v>0.4</v>
      </c>
      <c r="W52" s="43" t="str">
        <f t="shared" si="11"/>
        <v>No</v>
      </c>
      <c r="X52" s="44"/>
      <c r="Y52" s="45">
        <f t="shared" si="12"/>
        <v>0</v>
      </c>
      <c r="Z52" s="45"/>
      <c r="AA52" s="45">
        <f t="shared" si="13"/>
        <v>0</v>
      </c>
    </row>
    <row r="53" spans="1:27" s="17" customFormat="1" ht="12.75" customHeight="1" x14ac:dyDescent="0.2">
      <c r="A53" s="36" t="s">
        <v>100</v>
      </c>
      <c r="B53" s="37">
        <v>46002</v>
      </c>
      <c r="C53" s="38">
        <v>747396</v>
      </c>
      <c r="D53" s="38">
        <v>762742</v>
      </c>
      <c r="E53" s="38">
        <v>732121</v>
      </c>
      <c r="F53" s="38">
        <v>689474</v>
      </c>
      <c r="G53" s="38">
        <v>676827</v>
      </c>
      <c r="H53" s="38">
        <v>642808</v>
      </c>
      <c r="I53" s="38">
        <v>701885</v>
      </c>
      <c r="J53" s="38">
        <v>703922</v>
      </c>
      <c r="K53" s="38">
        <v>648010</v>
      </c>
      <c r="L53" s="39">
        <v>602342</v>
      </c>
      <c r="M53" s="38">
        <v>627619</v>
      </c>
      <c r="N53" s="38">
        <v>681178</v>
      </c>
      <c r="O53" s="38">
        <f t="shared" si="7"/>
        <v>602342</v>
      </c>
      <c r="P53" s="38">
        <v>1587383.6200000003</v>
      </c>
      <c r="Q53" s="40">
        <f t="shared" si="8"/>
        <v>0.37945584949402456</v>
      </c>
      <c r="R53" s="41">
        <v>173</v>
      </c>
      <c r="S53" s="41">
        <v>164</v>
      </c>
      <c r="T53" s="41">
        <v>177</v>
      </c>
      <c r="U53" s="41">
        <f t="shared" si="9"/>
        <v>164</v>
      </c>
      <c r="V53" s="42">
        <f t="shared" si="10"/>
        <v>0.4</v>
      </c>
      <c r="W53" s="43" t="str">
        <f t="shared" si="11"/>
        <v>No</v>
      </c>
      <c r="X53" s="44"/>
      <c r="Y53" s="45">
        <f t="shared" si="12"/>
        <v>0</v>
      </c>
      <c r="Z53" s="45"/>
      <c r="AA53" s="45">
        <f t="shared" si="13"/>
        <v>0</v>
      </c>
    </row>
    <row r="54" spans="1:27" s="17" customFormat="1" ht="12.75" customHeight="1" x14ac:dyDescent="0.2">
      <c r="A54" s="36" t="s">
        <v>55</v>
      </c>
      <c r="B54" s="37">
        <v>24004</v>
      </c>
      <c r="C54" s="38">
        <v>1360262</v>
      </c>
      <c r="D54" s="38">
        <v>1261800</v>
      </c>
      <c r="E54" s="38">
        <v>999645</v>
      </c>
      <c r="F54" s="39">
        <v>774613</v>
      </c>
      <c r="G54" s="38">
        <v>1273131</v>
      </c>
      <c r="H54" s="38">
        <v>1244966</v>
      </c>
      <c r="I54" s="38">
        <v>1102910</v>
      </c>
      <c r="J54" s="38">
        <v>1003337</v>
      </c>
      <c r="K54" s="38">
        <v>855939</v>
      </c>
      <c r="L54" s="38">
        <v>828458</v>
      </c>
      <c r="M54" s="38">
        <v>1294589</v>
      </c>
      <c r="N54" s="38">
        <v>1522720</v>
      </c>
      <c r="O54" s="38">
        <f t="shared" si="7"/>
        <v>774613</v>
      </c>
      <c r="P54" s="38">
        <v>2871557.8599999994</v>
      </c>
      <c r="Q54" s="40">
        <f t="shared" si="8"/>
        <v>0.26975357550343776</v>
      </c>
      <c r="R54" s="41">
        <v>308</v>
      </c>
      <c r="S54" s="41">
        <v>306</v>
      </c>
      <c r="T54" s="41">
        <v>311</v>
      </c>
      <c r="U54" s="41">
        <f t="shared" si="9"/>
        <v>306</v>
      </c>
      <c r="V54" s="42">
        <f t="shared" si="10"/>
        <v>0.3</v>
      </c>
      <c r="W54" s="43" t="str">
        <f t="shared" si="11"/>
        <v>No</v>
      </c>
      <c r="X54" s="44"/>
      <c r="Y54" s="45">
        <f t="shared" si="12"/>
        <v>0</v>
      </c>
      <c r="Z54" s="45"/>
      <c r="AA54" s="45">
        <f t="shared" si="13"/>
        <v>0</v>
      </c>
    </row>
    <row r="55" spans="1:27" s="17" customFormat="1" ht="12.75" customHeight="1" x14ac:dyDescent="0.2">
      <c r="A55" s="36" t="s">
        <v>110</v>
      </c>
      <c r="B55" s="37">
        <v>50003</v>
      </c>
      <c r="C55" s="38">
        <v>1352171</v>
      </c>
      <c r="D55" s="38">
        <v>1184537</v>
      </c>
      <c r="E55" s="38">
        <v>1084193</v>
      </c>
      <c r="F55" s="38">
        <v>907282</v>
      </c>
      <c r="G55" s="38">
        <v>1134706</v>
      </c>
      <c r="H55" s="38">
        <v>1053152</v>
      </c>
      <c r="I55" s="38">
        <v>941088</v>
      </c>
      <c r="J55" s="38">
        <v>894562</v>
      </c>
      <c r="K55" s="38">
        <v>782123</v>
      </c>
      <c r="L55" s="39">
        <v>667978</v>
      </c>
      <c r="M55" s="38">
        <v>1348816</v>
      </c>
      <c r="N55" s="38">
        <v>1410610</v>
      </c>
      <c r="O55" s="38">
        <f t="shared" si="7"/>
        <v>667978</v>
      </c>
      <c r="P55" s="38">
        <v>4859664.419999999</v>
      </c>
      <c r="Q55" s="40">
        <f t="shared" si="8"/>
        <v>0.13745352400279526</v>
      </c>
      <c r="R55" s="41">
        <v>683.7</v>
      </c>
      <c r="S55" s="41">
        <v>683.84</v>
      </c>
      <c r="T55" s="41">
        <v>690.28</v>
      </c>
      <c r="U55" s="41">
        <f t="shared" si="9"/>
        <v>683.7</v>
      </c>
      <c r="V55" s="42">
        <f t="shared" si="10"/>
        <v>0.25</v>
      </c>
      <c r="W55" s="43" t="str">
        <f t="shared" si="11"/>
        <v>No</v>
      </c>
      <c r="X55" s="44"/>
      <c r="Y55" s="45">
        <f t="shared" si="12"/>
        <v>0</v>
      </c>
      <c r="Z55" s="45"/>
      <c r="AA55" s="45">
        <f t="shared" si="13"/>
        <v>0</v>
      </c>
    </row>
    <row r="56" spans="1:27" s="17" customFormat="1" ht="12.75" customHeight="1" x14ac:dyDescent="0.2">
      <c r="A56" s="36" t="s">
        <v>30</v>
      </c>
      <c r="B56" s="37">
        <v>14001</v>
      </c>
      <c r="C56" s="38">
        <v>800987</v>
      </c>
      <c r="D56" s="38">
        <v>770829</v>
      </c>
      <c r="E56" s="38">
        <v>698664</v>
      </c>
      <c r="F56" s="38">
        <v>661518</v>
      </c>
      <c r="G56" s="38">
        <v>730318</v>
      </c>
      <c r="H56" s="38">
        <v>714866</v>
      </c>
      <c r="I56" s="38">
        <v>689751</v>
      </c>
      <c r="J56" s="38">
        <v>694524</v>
      </c>
      <c r="K56" s="38">
        <v>621267</v>
      </c>
      <c r="L56" s="39">
        <v>469592</v>
      </c>
      <c r="M56" s="38">
        <v>512646</v>
      </c>
      <c r="N56" s="38">
        <v>798244</v>
      </c>
      <c r="O56" s="38">
        <f t="shared" si="7"/>
        <v>469592</v>
      </c>
      <c r="P56" s="38">
        <v>2051199.2700000026</v>
      </c>
      <c r="Q56" s="40">
        <f t="shared" si="8"/>
        <v>0.22893533888591888</v>
      </c>
      <c r="R56" s="41">
        <v>247</v>
      </c>
      <c r="S56" s="41">
        <v>256</v>
      </c>
      <c r="T56" s="41">
        <v>257</v>
      </c>
      <c r="U56" s="41">
        <f t="shared" si="9"/>
        <v>247</v>
      </c>
      <c r="V56" s="42">
        <f t="shared" si="10"/>
        <v>0.3</v>
      </c>
      <c r="W56" s="43" t="str">
        <f t="shared" si="11"/>
        <v>No</v>
      </c>
      <c r="X56" s="44"/>
      <c r="Y56" s="45">
        <f t="shared" si="12"/>
        <v>0</v>
      </c>
      <c r="Z56" s="44"/>
      <c r="AA56" s="45">
        <f t="shared" si="13"/>
        <v>0</v>
      </c>
    </row>
    <row r="57" spans="1:27" s="17" customFormat="1" ht="12.75" customHeight="1" x14ac:dyDescent="0.2">
      <c r="A57" s="36" t="s">
        <v>15</v>
      </c>
      <c r="B57" s="37">
        <v>6002</v>
      </c>
      <c r="C57" s="38">
        <v>704277</v>
      </c>
      <c r="D57" s="38">
        <v>632352</v>
      </c>
      <c r="E57" s="38">
        <v>549822</v>
      </c>
      <c r="F57" s="39">
        <v>453375</v>
      </c>
      <c r="G57" s="38">
        <v>589180</v>
      </c>
      <c r="H57" s="38">
        <v>515532</v>
      </c>
      <c r="I57" s="38">
        <v>746840</v>
      </c>
      <c r="J57" s="38">
        <v>724469</v>
      </c>
      <c r="K57" s="38">
        <v>632785</v>
      </c>
      <c r="L57" s="38">
        <v>573783</v>
      </c>
      <c r="M57" s="38">
        <v>690094</v>
      </c>
      <c r="N57" s="38">
        <v>829455</v>
      </c>
      <c r="O57" s="38">
        <f t="shared" si="7"/>
        <v>453375</v>
      </c>
      <c r="P57" s="38">
        <v>1897017.2799999998</v>
      </c>
      <c r="Q57" s="40">
        <f t="shared" si="8"/>
        <v>0.23899360579361725</v>
      </c>
      <c r="R57" s="41">
        <v>165.3</v>
      </c>
      <c r="S57" s="41">
        <v>160.6</v>
      </c>
      <c r="T57" s="41">
        <v>163</v>
      </c>
      <c r="U57" s="41">
        <f t="shared" si="9"/>
        <v>160.6</v>
      </c>
      <c r="V57" s="42">
        <f t="shared" si="10"/>
        <v>0.4</v>
      </c>
      <c r="W57" s="43" t="str">
        <f t="shared" si="11"/>
        <v>No</v>
      </c>
      <c r="X57" s="44"/>
      <c r="Y57" s="45">
        <f t="shared" si="12"/>
        <v>0</v>
      </c>
      <c r="Z57" s="44"/>
      <c r="AA57" s="45">
        <f t="shared" si="13"/>
        <v>0</v>
      </c>
    </row>
    <row r="58" spans="1:27" s="17" customFormat="1" ht="12.75" customHeight="1" x14ac:dyDescent="0.2">
      <c r="A58" s="36" t="s">
        <v>70</v>
      </c>
      <c r="B58" s="37">
        <v>33001</v>
      </c>
      <c r="C58" s="38">
        <v>360522</v>
      </c>
      <c r="D58" s="38">
        <v>313964</v>
      </c>
      <c r="E58" s="38">
        <v>180823</v>
      </c>
      <c r="F58" s="39">
        <v>46526</v>
      </c>
      <c r="G58" s="38">
        <v>373930</v>
      </c>
      <c r="H58" s="38">
        <v>351508</v>
      </c>
      <c r="I58" s="38">
        <v>221585</v>
      </c>
      <c r="J58" s="38">
        <v>239554</v>
      </c>
      <c r="K58" s="38">
        <v>108430</v>
      </c>
      <c r="L58" s="38">
        <v>50999</v>
      </c>
      <c r="M58" s="38">
        <v>498493</v>
      </c>
      <c r="N58" s="38">
        <v>578067</v>
      </c>
      <c r="O58" s="38">
        <f t="shared" si="7"/>
        <v>46526</v>
      </c>
      <c r="P58" s="38">
        <v>2890997.2800000003</v>
      </c>
      <c r="Q58" s="40">
        <f t="shared" si="8"/>
        <v>1.6093408431017271E-2</v>
      </c>
      <c r="R58" s="41">
        <v>303.02</v>
      </c>
      <c r="S58" s="41">
        <v>318.02</v>
      </c>
      <c r="T58" s="41">
        <v>320.02999999999997</v>
      </c>
      <c r="U58" s="41">
        <f t="shared" si="9"/>
        <v>303.02</v>
      </c>
      <c r="V58" s="42">
        <f t="shared" si="10"/>
        <v>0.3</v>
      </c>
      <c r="W58" s="43" t="str">
        <f t="shared" si="11"/>
        <v>No</v>
      </c>
      <c r="X58" s="44"/>
      <c r="Y58" s="45">
        <f t="shared" si="12"/>
        <v>0</v>
      </c>
      <c r="Z58" s="45"/>
      <c r="AA58" s="45">
        <f t="shared" si="13"/>
        <v>0</v>
      </c>
    </row>
    <row r="59" spans="1:27" s="17" customFormat="1" ht="12.75" customHeight="1" x14ac:dyDescent="0.2">
      <c r="A59" s="36" t="s">
        <v>106</v>
      </c>
      <c r="B59" s="37">
        <v>49004</v>
      </c>
      <c r="C59" s="38">
        <v>665533</v>
      </c>
      <c r="D59" s="38">
        <v>634526</v>
      </c>
      <c r="E59" s="38">
        <v>546561</v>
      </c>
      <c r="F59" s="39">
        <v>418100</v>
      </c>
      <c r="G59" s="38">
        <v>755798</v>
      </c>
      <c r="H59" s="38">
        <v>819200</v>
      </c>
      <c r="I59" s="38">
        <v>656672</v>
      </c>
      <c r="J59" s="38">
        <v>703301</v>
      </c>
      <c r="K59" s="38">
        <v>729814</v>
      </c>
      <c r="L59" s="38">
        <v>633418</v>
      </c>
      <c r="M59" s="38">
        <v>871884</v>
      </c>
      <c r="N59" s="38">
        <v>985783</v>
      </c>
      <c r="O59" s="38">
        <f t="shared" si="7"/>
        <v>418100</v>
      </c>
      <c r="P59" s="38">
        <v>3472565.2000000011</v>
      </c>
      <c r="Q59" s="40">
        <f t="shared" si="8"/>
        <v>0.12040090708736005</v>
      </c>
      <c r="R59" s="41">
        <v>463</v>
      </c>
      <c r="S59" s="41">
        <v>477</v>
      </c>
      <c r="T59" s="41">
        <v>480.43</v>
      </c>
      <c r="U59" s="41">
        <f t="shared" si="9"/>
        <v>463</v>
      </c>
      <c r="V59" s="42">
        <f t="shared" si="10"/>
        <v>0.3</v>
      </c>
      <c r="W59" s="43" t="str">
        <f t="shared" si="11"/>
        <v>No</v>
      </c>
      <c r="X59" s="44"/>
      <c r="Y59" s="45">
        <f t="shared" si="12"/>
        <v>0</v>
      </c>
      <c r="Z59" s="45"/>
      <c r="AA59" s="45">
        <f t="shared" si="13"/>
        <v>0</v>
      </c>
    </row>
    <row r="60" spans="1:27" s="17" customFormat="1" ht="12.75" customHeight="1" x14ac:dyDescent="0.2">
      <c r="A60" s="36" t="s">
        <v>145</v>
      </c>
      <c r="B60" s="37">
        <v>63001</v>
      </c>
      <c r="C60" s="38">
        <v>941998</v>
      </c>
      <c r="D60" s="38">
        <v>862125</v>
      </c>
      <c r="E60" s="38">
        <v>736589</v>
      </c>
      <c r="F60" s="39">
        <v>672496</v>
      </c>
      <c r="G60" s="38">
        <v>755683</v>
      </c>
      <c r="H60" s="38">
        <v>717368</v>
      </c>
      <c r="I60" s="38">
        <v>693964</v>
      </c>
      <c r="J60" s="38">
        <v>716003</v>
      </c>
      <c r="K60" s="38">
        <v>696041</v>
      </c>
      <c r="L60" s="38">
        <v>685310</v>
      </c>
      <c r="M60" s="38">
        <v>758379</v>
      </c>
      <c r="N60" s="38">
        <v>769589</v>
      </c>
      <c r="O60" s="38">
        <f t="shared" si="7"/>
        <v>672496</v>
      </c>
      <c r="P60" s="38">
        <v>2274770.6699999985</v>
      </c>
      <c r="Q60" s="40">
        <f t="shared" si="8"/>
        <v>0.29563243841191272</v>
      </c>
      <c r="R60" s="41">
        <v>304</v>
      </c>
      <c r="S60" s="41">
        <v>279</v>
      </c>
      <c r="T60" s="41">
        <v>293</v>
      </c>
      <c r="U60" s="41">
        <f t="shared" si="9"/>
        <v>279</v>
      </c>
      <c r="V60" s="42">
        <f t="shared" si="10"/>
        <v>0.3</v>
      </c>
      <c r="W60" s="43" t="str">
        <f t="shared" si="11"/>
        <v>No</v>
      </c>
      <c r="X60" s="44"/>
      <c r="Y60" s="45">
        <f t="shared" si="12"/>
        <v>0</v>
      </c>
      <c r="Z60" s="44"/>
      <c r="AA60" s="45">
        <f t="shared" si="13"/>
        <v>0</v>
      </c>
    </row>
    <row r="61" spans="1:27" s="17" customFormat="1" ht="12.75" customHeight="1" x14ac:dyDescent="0.2">
      <c r="A61" s="36" t="s">
        <v>119</v>
      </c>
      <c r="B61" s="37">
        <v>53001</v>
      </c>
      <c r="C61" s="38">
        <v>694549</v>
      </c>
      <c r="D61" s="38">
        <v>688729</v>
      </c>
      <c r="E61" s="38">
        <v>623505</v>
      </c>
      <c r="F61" s="38">
        <v>546362</v>
      </c>
      <c r="G61" s="38">
        <v>668793</v>
      </c>
      <c r="H61" s="38">
        <v>690623</v>
      </c>
      <c r="I61" s="38">
        <v>633744</v>
      </c>
      <c r="J61" s="38">
        <v>641853</v>
      </c>
      <c r="K61" s="38">
        <v>570368</v>
      </c>
      <c r="L61" s="39">
        <v>521425</v>
      </c>
      <c r="M61" s="38">
        <v>700700</v>
      </c>
      <c r="N61" s="38">
        <v>781369</v>
      </c>
      <c r="O61" s="38">
        <f t="shared" si="7"/>
        <v>521425</v>
      </c>
      <c r="P61" s="38">
        <v>2140000.8499999978</v>
      </c>
      <c r="Q61" s="40">
        <f t="shared" si="8"/>
        <v>0.24365644527664582</v>
      </c>
      <c r="R61" s="41">
        <v>241.04</v>
      </c>
      <c r="S61" s="41">
        <v>243.04</v>
      </c>
      <c r="T61" s="41">
        <v>239.04</v>
      </c>
      <c r="U61" s="41">
        <f t="shared" si="9"/>
        <v>239.04</v>
      </c>
      <c r="V61" s="42">
        <f t="shared" si="10"/>
        <v>0.3</v>
      </c>
      <c r="W61" s="43" t="str">
        <f t="shared" si="11"/>
        <v>No</v>
      </c>
      <c r="X61" s="44"/>
      <c r="Y61" s="45">
        <f t="shared" si="12"/>
        <v>0</v>
      </c>
      <c r="Z61" s="45"/>
      <c r="AA61" s="45">
        <f t="shared" si="13"/>
        <v>0</v>
      </c>
    </row>
    <row r="62" spans="1:27" s="17" customFormat="1" ht="12.75" customHeight="1" x14ac:dyDescent="0.2">
      <c r="A62" s="36" t="s">
        <v>59</v>
      </c>
      <c r="B62" s="37">
        <v>26004</v>
      </c>
      <c r="C62" s="38">
        <v>854622</v>
      </c>
      <c r="D62" s="38">
        <v>983707</v>
      </c>
      <c r="E62" s="38">
        <v>878406</v>
      </c>
      <c r="F62" s="38">
        <v>775104</v>
      </c>
      <c r="G62" s="38">
        <v>922427</v>
      </c>
      <c r="H62" s="38">
        <v>907021</v>
      </c>
      <c r="I62" s="38">
        <v>803597</v>
      </c>
      <c r="J62" s="38">
        <v>858728</v>
      </c>
      <c r="K62" s="38">
        <v>814116</v>
      </c>
      <c r="L62" s="39">
        <v>768712</v>
      </c>
      <c r="M62" s="38">
        <v>998999</v>
      </c>
      <c r="N62" s="38">
        <v>914656</v>
      </c>
      <c r="O62" s="38">
        <f t="shared" si="7"/>
        <v>768712</v>
      </c>
      <c r="P62" s="38">
        <v>3017906.3400000008</v>
      </c>
      <c r="Q62" s="40">
        <f t="shared" si="8"/>
        <v>0.25471698369539186</v>
      </c>
      <c r="R62" s="41">
        <v>361</v>
      </c>
      <c r="S62" s="41">
        <v>371</v>
      </c>
      <c r="T62" s="41">
        <v>373.6</v>
      </c>
      <c r="U62" s="41">
        <f t="shared" si="9"/>
        <v>361</v>
      </c>
      <c r="V62" s="42">
        <f t="shared" si="10"/>
        <v>0.3</v>
      </c>
      <c r="W62" s="43" t="str">
        <f t="shared" si="11"/>
        <v>No</v>
      </c>
      <c r="X62" s="44"/>
      <c r="Y62" s="45">
        <f t="shared" si="12"/>
        <v>0</v>
      </c>
      <c r="Z62" s="45"/>
      <c r="AA62" s="45">
        <f t="shared" si="13"/>
        <v>0</v>
      </c>
    </row>
    <row r="63" spans="1:27" s="17" customFormat="1" ht="12.75" customHeight="1" x14ac:dyDescent="0.2">
      <c r="A63" s="36" t="s">
        <v>17</v>
      </c>
      <c r="B63" s="37">
        <v>6006</v>
      </c>
      <c r="C63" s="38">
        <v>1791453</v>
      </c>
      <c r="D63" s="38">
        <v>1642080</v>
      </c>
      <c r="E63" s="38">
        <v>1235721</v>
      </c>
      <c r="F63" s="38">
        <v>919201</v>
      </c>
      <c r="G63" s="38">
        <v>1519761</v>
      </c>
      <c r="H63" s="38">
        <v>1699411</v>
      </c>
      <c r="I63" s="38">
        <v>1402532</v>
      </c>
      <c r="J63" s="38">
        <v>1207361</v>
      </c>
      <c r="K63" s="38">
        <v>881026</v>
      </c>
      <c r="L63" s="39">
        <v>567164</v>
      </c>
      <c r="M63" s="38">
        <v>1484774</v>
      </c>
      <c r="N63" s="38">
        <v>929681</v>
      </c>
      <c r="O63" s="38">
        <f t="shared" si="7"/>
        <v>567164</v>
      </c>
      <c r="P63" s="38">
        <v>4983834.5100000044</v>
      </c>
      <c r="Q63" s="40">
        <f t="shared" si="8"/>
        <v>0.11380072890903424</v>
      </c>
      <c r="R63" s="41">
        <v>589</v>
      </c>
      <c r="S63" s="41">
        <v>568</v>
      </c>
      <c r="T63" s="41">
        <v>578.87</v>
      </c>
      <c r="U63" s="41">
        <f t="shared" si="9"/>
        <v>568</v>
      </c>
      <c r="V63" s="42">
        <f t="shared" si="10"/>
        <v>0.3</v>
      </c>
      <c r="W63" s="43" t="str">
        <f t="shared" si="11"/>
        <v>No</v>
      </c>
      <c r="X63" s="44"/>
      <c r="Y63" s="45">
        <f t="shared" si="12"/>
        <v>0</v>
      </c>
      <c r="Z63" s="44"/>
      <c r="AA63" s="45">
        <f t="shared" si="13"/>
        <v>0</v>
      </c>
    </row>
    <row r="64" spans="1:27" s="17" customFormat="1" ht="12.75" customHeight="1" x14ac:dyDescent="0.2">
      <c r="A64" s="36" t="s">
        <v>61</v>
      </c>
      <c r="B64" s="37">
        <v>27001</v>
      </c>
      <c r="C64" s="38">
        <v>1411591</v>
      </c>
      <c r="D64" s="38">
        <v>1342504</v>
      </c>
      <c r="E64" s="38">
        <v>1242160</v>
      </c>
      <c r="F64" s="38">
        <v>1061418</v>
      </c>
      <c r="G64" s="38">
        <v>1225676</v>
      </c>
      <c r="H64" s="38">
        <v>1218177</v>
      </c>
      <c r="I64" s="38">
        <v>1142395</v>
      </c>
      <c r="J64" s="38">
        <v>1088499</v>
      </c>
      <c r="K64" s="38">
        <v>1081684</v>
      </c>
      <c r="L64" s="39">
        <v>986671</v>
      </c>
      <c r="M64" s="38">
        <v>1179194</v>
      </c>
      <c r="N64" s="38">
        <v>1126861</v>
      </c>
      <c r="O64" s="38">
        <f t="shared" si="7"/>
        <v>986671</v>
      </c>
      <c r="P64" s="38">
        <v>2852290.6599999992</v>
      </c>
      <c r="Q64" s="40">
        <f t="shared" si="8"/>
        <v>0.34592231915102239</v>
      </c>
      <c r="R64" s="41">
        <v>310</v>
      </c>
      <c r="S64" s="41">
        <v>302</v>
      </c>
      <c r="T64" s="41">
        <v>310</v>
      </c>
      <c r="U64" s="41">
        <f t="shared" si="9"/>
        <v>302</v>
      </c>
      <c r="V64" s="42">
        <f t="shared" si="10"/>
        <v>0.3</v>
      </c>
      <c r="W64" s="47" t="str">
        <f t="shared" si="11"/>
        <v>Yes</v>
      </c>
      <c r="X64" s="44"/>
      <c r="Y64" s="45">
        <f t="shared" si="12"/>
        <v>130984</v>
      </c>
      <c r="Z64" s="45">
        <v>1047315</v>
      </c>
      <c r="AA64" s="45">
        <f t="shared" si="13"/>
        <v>130984</v>
      </c>
    </row>
    <row r="65" spans="1:27" s="17" customFormat="1" ht="12.75" customHeight="1" x14ac:dyDescent="0.2">
      <c r="A65" s="36" t="s">
        <v>64</v>
      </c>
      <c r="B65" s="37">
        <v>28003</v>
      </c>
      <c r="C65" s="38">
        <v>1945410</v>
      </c>
      <c r="D65" s="38">
        <v>1776434</v>
      </c>
      <c r="E65" s="38">
        <v>1673013</v>
      </c>
      <c r="F65" s="38">
        <v>1310789</v>
      </c>
      <c r="G65" s="38">
        <v>1715405</v>
      </c>
      <c r="H65" s="38">
        <v>1675524</v>
      </c>
      <c r="I65" s="38">
        <v>1557267</v>
      </c>
      <c r="J65" s="38">
        <v>1550087</v>
      </c>
      <c r="K65" s="38">
        <v>1421059</v>
      </c>
      <c r="L65" s="39">
        <v>1198899</v>
      </c>
      <c r="M65" s="38">
        <v>1657798</v>
      </c>
      <c r="N65" s="38">
        <v>1724048</v>
      </c>
      <c r="O65" s="38">
        <f t="shared" si="7"/>
        <v>1198899</v>
      </c>
      <c r="P65" s="38">
        <v>5213602.0499999961</v>
      </c>
      <c r="Q65" s="40">
        <f t="shared" si="8"/>
        <v>0.22995598599628464</v>
      </c>
      <c r="R65" s="41">
        <v>749</v>
      </c>
      <c r="S65" s="41">
        <v>783</v>
      </c>
      <c r="T65" s="41">
        <v>810</v>
      </c>
      <c r="U65" s="41">
        <f t="shared" si="9"/>
        <v>749</v>
      </c>
      <c r="V65" s="42">
        <f t="shared" si="10"/>
        <v>0.25</v>
      </c>
      <c r="W65" s="43" t="str">
        <f t="shared" si="11"/>
        <v>No</v>
      </c>
      <c r="X65" s="44"/>
      <c r="Y65" s="45">
        <f t="shared" si="12"/>
        <v>0</v>
      </c>
      <c r="Z65" s="45"/>
      <c r="AA65" s="45">
        <f t="shared" si="13"/>
        <v>0</v>
      </c>
    </row>
    <row r="66" spans="1:27" s="17" customFormat="1" ht="12.75" customHeight="1" x14ac:dyDescent="0.2">
      <c r="A66" s="36" t="s">
        <v>66</v>
      </c>
      <c r="B66" s="37">
        <v>30001</v>
      </c>
      <c r="C66" s="38">
        <v>1039711</v>
      </c>
      <c r="D66" s="38">
        <v>1187966</v>
      </c>
      <c r="E66" s="38">
        <v>1083887</v>
      </c>
      <c r="F66" s="38">
        <v>981765</v>
      </c>
      <c r="G66" s="38">
        <v>1176418</v>
      </c>
      <c r="H66" s="38">
        <v>1121346</v>
      </c>
      <c r="I66" s="38">
        <v>1059569</v>
      </c>
      <c r="J66" s="38">
        <v>1037417</v>
      </c>
      <c r="K66" s="38">
        <v>1003814</v>
      </c>
      <c r="L66" s="39">
        <v>789928</v>
      </c>
      <c r="M66" s="38">
        <v>991219</v>
      </c>
      <c r="N66" s="38">
        <v>1012496</v>
      </c>
      <c r="O66" s="38">
        <f t="shared" si="7"/>
        <v>789928</v>
      </c>
      <c r="P66" s="38">
        <v>3129425.5500000003</v>
      </c>
      <c r="Q66" s="40">
        <f t="shared" si="8"/>
        <v>0.25241948957692889</v>
      </c>
      <c r="R66" s="41">
        <v>419</v>
      </c>
      <c r="S66" s="41">
        <v>409</v>
      </c>
      <c r="T66" s="41">
        <v>402</v>
      </c>
      <c r="U66" s="41">
        <f t="shared" si="9"/>
        <v>402</v>
      </c>
      <c r="V66" s="42">
        <f t="shared" si="10"/>
        <v>0.3</v>
      </c>
      <c r="W66" s="43" t="str">
        <f t="shared" si="11"/>
        <v>No</v>
      </c>
      <c r="X66" s="44"/>
      <c r="Y66" s="45">
        <f t="shared" si="12"/>
        <v>0</v>
      </c>
      <c r="Z66" s="45"/>
      <c r="AA66" s="45">
        <f t="shared" si="13"/>
        <v>0</v>
      </c>
    </row>
    <row r="67" spans="1:27" s="17" customFormat="1" ht="12.75" customHeight="1" x14ac:dyDescent="0.2">
      <c r="A67" s="36" t="s">
        <v>68</v>
      </c>
      <c r="B67" s="37">
        <v>31001</v>
      </c>
      <c r="C67" s="38">
        <v>672662</v>
      </c>
      <c r="D67" s="38">
        <v>571670</v>
      </c>
      <c r="E67" s="38">
        <v>381414</v>
      </c>
      <c r="F67" s="38">
        <v>193004</v>
      </c>
      <c r="G67" s="38">
        <v>268872</v>
      </c>
      <c r="H67" s="38">
        <v>199258</v>
      </c>
      <c r="I67" s="38">
        <v>174566</v>
      </c>
      <c r="J67" s="39">
        <v>59681</v>
      </c>
      <c r="K67" s="38">
        <v>297908</v>
      </c>
      <c r="L67" s="38">
        <v>180993</v>
      </c>
      <c r="M67" s="38">
        <v>318622</v>
      </c>
      <c r="N67" s="38">
        <v>246872</v>
      </c>
      <c r="O67" s="38">
        <f t="shared" si="7"/>
        <v>59681</v>
      </c>
      <c r="P67" s="38">
        <v>2867923.4000000013</v>
      </c>
      <c r="Q67" s="40">
        <f t="shared" si="8"/>
        <v>2.0809830555446485E-2</v>
      </c>
      <c r="R67" s="41">
        <v>202.25</v>
      </c>
      <c r="S67" s="41">
        <v>195.25</v>
      </c>
      <c r="T67" s="41">
        <v>200</v>
      </c>
      <c r="U67" s="41">
        <f t="shared" si="9"/>
        <v>195.25</v>
      </c>
      <c r="V67" s="42">
        <f t="shared" si="10"/>
        <v>0.4</v>
      </c>
      <c r="W67" s="43" t="str">
        <f t="shared" si="11"/>
        <v>No</v>
      </c>
      <c r="X67" s="44"/>
      <c r="Y67" s="45">
        <f t="shared" si="12"/>
        <v>0</v>
      </c>
      <c r="Z67" s="45"/>
      <c r="AA67" s="45">
        <f t="shared" si="13"/>
        <v>0</v>
      </c>
    </row>
    <row r="68" spans="1:27" s="17" customFormat="1" ht="12.75" customHeight="1" x14ac:dyDescent="0.2">
      <c r="A68" s="36" t="s">
        <v>88</v>
      </c>
      <c r="B68" s="37">
        <v>41002</v>
      </c>
      <c r="C68" s="38">
        <v>6446804</v>
      </c>
      <c r="D68" s="38">
        <v>5643365</v>
      </c>
      <c r="E68" s="38">
        <v>5724916</v>
      </c>
      <c r="F68" s="39">
        <v>4779530</v>
      </c>
      <c r="G68" s="38">
        <v>8396074</v>
      </c>
      <c r="H68" s="38">
        <v>7732444</v>
      </c>
      <c r="I68" s="38">
        <v>6818128</v>
      </c>
      <c r="J68" s="38">
        <v>6615118</v>
      </c>
      <c r="K68" s="38">
        <v>6179707</v>
      </c>
      <c r="L68" s="38">
        <v>5428480</v>
      </c>
      <c r="M68" s="38">
        <v>8903458</v>
      </c>
      <c r="N68" s="38">
        <v>8099362</v>
      </c>
      <c r="O68" s="38">
        <f t="shared" si="7"/>
        <v>4779530</v>
      </c>
      <c r="P68" s="38">
        <v>30941883.050000016</v>
      </c>
      <c r="Q68" s="40">
        <f t="shared" si="8"/>
        <v>0.1544679744369985</v>
      </c>
      <c r="R68" s="41">
        <v>4144.5200000000004</v>
      </c>
      <c r="S68" s="41">
        <v>4542.16</v>
      </c>
      <c r="T68" s="41">
        <v>4807.7700000000004</v>
      </c>
      <c r="U68" s="41">
        <f t="shared" si="9"/>
        <v>4144.5200000000004</v>
      </c>
      <c r="V68" s="42">
        <f t="shared" si="10"/>
        <v>0.25</v>
      </c>
      <c r="W68" s="43" t="str">
        <f t="shared" si="11"/>
        <v>No</v>
      </c>
      <c r="X68" s="44"/>
      <c r="Y68" s="45">
        <f t="shared" si="12"/>
        <v>0</v>
      </c>
      <c r="Z68" s="45"/>
      <c r="AA68" s="45">
        <f t="shared" si="13"/>
        <v>0</v>
      </c>
    </row>
    <row r="69" spans="1:27" s="17" customFormat="1" ht="12.75" customHeight="1" x14ac:dyDescent="0.2">
      <c r="A69" s="36" t="s">
        <v>31</v>
      </c>
      <c r="B69" s="37">
        <v>14002</v>
      </c>
      <c r="C69" s="38">
        <v>317529</v>
      </c>
      <c r="D69" s="38">
        <v>272687</v>
      </c>
      <c r="E69" s="38">
        <v>199002</v>
      </c>
      <c r="F69" s="38">
        <v>163146</v>
      </c>
      <c r="G69" s="38">
        <v>220180</v>
      </c>
      <c r="H69" s="38">
        <v>192130</v>
      </c>
      <c r="I69" s="38">
        <v>145904</v>
      </c>
      <c r="J69" s="38">
        <v>133866</v>
      </c>
      <c r="K69" s="38">
        <v>83082</v>
      </c>
      <c r="L69" s="39">
        <v>55068</v>
      </c>
      <c r="M69" s="38">
        <v>159704</v>
      </c>
      <c r="N69" s="38">
        <v>305656</v>
      </c>
      <c r="O69" s="38">
        <f t="shared" ref="O69:O100" si="14">MIN(C69:N69)</f>
        <v>55068</v>
      </c>
      <c r="P69" s="38">
        <v>1722474.1000000006</v>
      </c>
      <c r="Q69" s="40">
        <f t="shared" ref="Q69:Q100" si="15">O69/P69</f>
        <v>3.1970292035160344E-2</v>
      </c>
      <c r="R69" s="41">
        <v>170</v>
      </c>
      <c r="S69" s="41">
        <v>165</v>
      </c>
      <c r="T69" s="41">
        <v>176</v>
      </c>
      <c r="U69" s="41">
        <f t="shared" ref="U69:U100" si="16">MIN(R69:T69)</f>
        <v>165</v>
      </c>
      <c r="V69" s="42">
        <f t="shared" ref="V69:V100" si="17">IF(U69&gt;600,0.25,IF(U69&lt;=200,0.4,0.3))</f>
        <v>0.4</v>
      </c>
      <c r="W69" s="43" t="str">
        <f t="shared" ref="W69:W100" si="18">IF(Q69&gt;V69,"Yes","No")</f>
        <v>No</v>
      </c>
      <c r="X69" s="44"/>
      <c r="Y69" s="45">
        <f t="shared" ref="Y69:Y100" si="19">ROUND(IF(Q69&lt;=V69,0,(Q69-V69)*P69),0)</f>
        <v>0</v>
      </c>
      <c r="Z69" s="44"/>
      <c r="AA69" s="45">
        <f t="shared" ref="AA69:AA100" si="20">IF(Y69&gt;Z69,Z69,Y69)</f>
        <v>0</v>
      </c>
    </row>
    <row r="70" spans="1:27" s="17" customFormat="1" ht="12.75" customHeight="1" x14ac:dyDescent="0.2">
      <c r="A70" s="36" t="s">
        <v>22</v>
      </c>
      <c r="B70" s="37">
        <v>10001</v>
      </c>
      <c r="C70" s="38">
        <v>461810</v>
      </c>
      <c r="D70" s="38">
        <v>439580</v>
      </c>
      <c r="E70" s="38">
        <v>372300</v>
      </c>
      <c r="F70" s="39">
        <v>308224</v>
      </c>
      <c r="G70" s="38">
        <v>603183</v>
      </c>
      <c r="H70" s="38">
        <v>567686</v>
      </c>
      <c r="I70" s="38">
        <v>487628</v>
      </c>
      <c r="J70" s="38">
        <v>437359</v>
      </c>
      <c r="K70" s="38">
        <v>358882</v>
      </c>
      <c r="L70" s="38">
        <v>456520</v>
      </c>
      <c r="M70" s="38">
        <v>628482</v>
      </c>
      <c r="N70" s="38">
        <v>580510</v>
      </c>
      <c r="O70" s="38">
        <f t="shared" si="14"/>
        <v>308224</v>
      </c>
      <c r="P70" s="38">
        <v>1256208.73</v>
      </c>
      <c r="Q70" s="40">
        <f t="shared" si="15"/>
        <v>0.24536049833056009</v>
      </c>
      <c r="R70" s="41">
        <v>117</v>
      </c>
      <c r="S70" s="41">
        <v>109</v>
      </c>
      <c r="T70" s="41">
        <v>119</v>
      </c>
      <c r="U70" s="41">
        <f t="shared" si="16"/>
        <v>109</v>
      </c>
      <c r="V70" s="42">
        <f t="shared" si="17"/>
        <v>0.4</v>
      </c>
      <c r="W70" s="43" t="str">
        <f t="shared" si="18"/>
        <v>No</v>
      </c>
      <c r="X70" s="44"/>
      <c r="Y70" s="45">
        <f t="shared" si="19"/>
        <v>0</v>
      </c>
      <c r="Z70" s="44"/>
      <c r="AA70" s="45">
        <f t="shared" si="20"/>
        <v>0</v>
      </c>
    </row>
    <row r="71" spans="1:27" s="17" customFormat="1" ht="12.75" customHeight="1" x14ac:dyDescent="0.2">
      <c r="A71" s="36" t="s">
        <v>74</v>
      </c>
      <c r="B71" s="37">
        <v>34002</v>
      </c>
      <c r="C71" s="38">
        <v>1718832</v>
      </c>
      <c r="D71" s="38">
        <v>1598419</v>
      </c>
      <c r="E71" s="38">
        <v>1427487</v>
      </c>
      <c r="F71" s="38">
        <v>1260038</v>
      </c>
      <c r="G71" s="38">
        <v>1514515</v>
      </c>
      <c r="H71" s="38">
        <v>1446502</v>
      </c>
      <c r="I71" s="38">
        <v>1302679</v>
      </c>
      <c r="J71" s="38">
        <v>1317658</v>
      </c>
      <c r="K71" s="38">
        <v>1156949</v>
      </c>
      <c r="L71" s="39">
        <v>1001278</v>
      </c>
      <c r="M71" s="38">
        <v>1315369</v>
      </c>
      <c r="N71" s="38">
        <v>1222160</v>
      </c>
      <c r="O71" s="38">
        <f t="shared" si="14"/>
        <v>1001278</v>
      </c>
      <c r="P71" s="38">
        <v>2579021.569999998</v>
      </c>
      <c r="Q71" s="40">
        <f t="shared" si="15"/>
        <v>0.38823948261898439</v>
      </c>
      <c r="R71" s="41">
        <v>250</v>
      </c>
      <c r="S71" s="41">
        <v>238</v>
      </c>
      <c r="T71" s="41">
        <v>232.95</v>
      </c>
      <c r="U71" s="41">
        <f t="shared" si="16"/>
        <v>232.95</v>
      </c>
      <c r="V71" s="42">
        <f t="shared" si="17"/>
        <v>0.3</v>
      </c>
      <c r="W71" s="47" t="str">
        <f t="shared" si="18"/>
        <v>Yes</v>
      </c>
      <c r="X71" s="44"/>
      <c r="Y71" s="45">
        <f t="shared" si="19"/>
        <v>227572</v>
      </c>
      <c r="Z71" s="45">
        <v>83165</v>
      </c>
      <c r="AA71" s="45">
        <f t="shared" si="20"/>
        <v>83165</v>
      </c>
    </row>
    <row r="72" spans="1:27" s="17" customFormat="1" ht="12.75" customHeight="1" x14ac:dyDescent="0.2">
      <c r="A72" s="36" t="s">
        <v>113</v>
      </c>
      <c r="B72" s="37">
        <v>51002</v>
      </c>
      <c r="C72" s="38">
        <v>420433</v>
      </c>
      <c r="D72" s="38">
        <v>291464</v>
      </c>
      <c r="E72" s="38">
        <v>-35042</v>
      </c>
      <c r="F72" s="38">
        <v>-303050</v>
      </c>
      <c r="G72" s="38">
        <v>144762</v>
      </c>
      <c r="H72" s="38">
        <v>-52581</v>
      </c>
      <c r="I72" s="38">
        <v>-337308</v>
      </c>
      <c r="J72" s="38">
        <v>-421688</v>
      </c>
      <c r="K72" s="38">
        <v>-757407</v>
      </c>
      <c r="L72" s="39">
        <v>-870414</v>
      </c>
      <c r="M72" s="38">
        <v>-263329</v>
      </c>
      <c r="N72" s="38">
        <v>712867</v>
      </c>
      <c r="O72" s="38">
        <f t="shared" si="14"/>
        <v>-870414</v>
      </c>
      <c r="P72" s="38">
        <v>4667555.0699999984</v>
      </c>
      <c r="Q72" s="40">
        <f t="shared" si="15"/>
        <v>-0.18648178477731389</v>
      </c>
      <c r="R72" s="41">
        <v>498.15</v>
      </c>
      <c r="S72" s="41">
        <v>456.6</v>
      </c>
      <c r="T72" s="41">
        <v>453.4</v>
      </c>
      <c r="U72" s="41">
        <f t="shared" si="16"/>
        <v>453.4</v>
      </c>
      <c r="V72" s="42">
        <f t="shared" si="17"/>
        <v>0.3</v>
      </c>
      <c r="W72" s="43" t="str">
        <f t="shared" si="18"/>
        <v>No</v>
      </c>
      <c r="X72" s="44"/>
      <c r="Y72" s="45">
        <f t="shared" si="19"/>
        <v>0</v>
      </c>
      <c r="Z72" s="45"/>
      <c r="AA72" s="45">
        <f t="shared" si="20"/>
        <v>0</v>
      </c>
    </row>
    <row r="73" spans="1:27" s="17" customFormat="1" ht="12.75" customHeight="1" x14ac:dyDescent="0.2">
      <c r="A73" s="36" t="s">
        <v>129</v>
      </c>
      <c r="B73" s="37">
        <v>56006</v>
      </c>
      <c r="C73" s="38">
        <v>685730</v>
      </c>
      <c r="D73" s="38">
        <v>546569</v>
      </c>
      <c r="E73" s="38">
        <v>375406</v>
      </c>
      <c r="F73" s="39">
        <v>259954</v>
      </c>
      <c r="G73" s="38">
        <v>595232</v>
      </c>
      <c r="H73" s="38">
        <v>631786</v>
      </c>
      <c r="I73" s="38">
        <v>497893</v>
      </c>
      <c r="J73" s="38">
        <v>451168</v>
      </c>
      <c r="K73" s="38">
        <v>317923</v>
      </c>
      <c r="L73" s="38">
        <v>455013</v>
      </c>
      <c r="M73" s="38">
        <v>807492</v>
      </c>
      <c r="N73" s="38">
        <v>793639</v>
      </c>
      <c r="O73" s="38">
        <f t="shared" si="14"/>
        <v>259954</v>
      </c>
      <c r="P73" s="38">
        <v>2270466.9299999983</v>
      </c>
      <c r="Q73" s="40">
        <f t="shared" si="15"/>
        <v>0.114493629731044</v>
      </c>
      <c r="R73" s="41">
        <v>231</v>
      </c>
      <c r="S73" s="41">
        <v>232</v>
      </c>
      <c r="T73" s="41">
        <v>230.38</v>
      </c>
      <c r="U73" s="41">
        <f t="shared" si="16"/>
        <v>230.38</v>
      </c>
      <c r="V73" s="42">
        <f t="shared" si="17"/>
        <v>0.3</v>
      </c>
      <c r="W73" s="43" t="str">
        <f t="shared" si="18"/>
        <v>No</v>
      </c>
      <c r="X73" s="44"/>
      <c r="Y73" s="45">
        <f t="shared" si="19"/>
        <v>0</v>
      </c>
      <c r="Z73" s="45"/>
      <c r="AA73" s="45">
        <f t="shared" si="20"/>
        <v>0</v>
      </c>
    </row>
    <row r="74" spans="1:27" s="17" customFormat="1" ht="12.75" customHeight="1" x14ac:dyDescent="0.2">
      <c r="A74" s="36" t="s">
        <v>53</v>
      </c>
      <c r="B74" s="37">
        <v>23002</v>
      </c>
      <c r="C74" s="38">
        <v>143376</v>
      </c>
      <c r="D74" s="38">
        <v>306989</v>
      </c>
      <c r="E74" s="38">
        <v>49139</v>
      </c>
      <c r="F74" s="38">
        <v>-320748</v>
      </c>
      <c r="G74" s="38">
        <v>187739</v>
      </c>
      <c r="H74" s="38">
        <v>46172</v>
      </c>
      <c r="I74" s="38">
        <v>-148135</v>
      </c>
      <c r="J74" s="38">
        <v>-143070</v>
      </c>
      <c r="K74" s="38">
        <v>-294493</v>
      </c>
      <c r="L74" s="39">
        <v>-327720</v>
      </c>
      <c r="M74" s="38">
        <v>143074</v>
      </c>
      <c r="N74" s="38">
        <v>274774</v>
      </c>
      <c r="O74" s="38">
        <f t="shared" si="14"/>
        <v>-327720</v>
      </c>
      <c r="P74" s="38">
        <v>5553488.9000000004</v>
      </c>
      <c r="Q74" s="40">
        <f t="shared" si="15"/>
        <v>-5.9011552179387625E-2</v>
      </c>
      <c r="R74" s="41">
        <v>806.4</v>
      </c>
      <c r="S74" s="41">
        <v>776.1</v>
      </c>
      <c r="T74" s="41">
        <v>761.24</v>
      </c>
      <c r="U74" s="41">
        <f t="shared" si="16"/>
        <v>761.24</v>
      </c>
      <c r="V74" s="42">
        <f t="shared" si="17"/>
        <v>0.25</v>
      </c>
      <c r="W74" s="43" t="str">
        <f t="shared" si="18"/>
        <v>No</v>
      </c>
      <c r="X74" s="44"/>
      <c r="Y74" s="45">
        <f t="shared" si="19"/>
        <v>0</v>
      </c>
      <c r="Z74" s="45"/>
      <c r="AA74" s="45">
        <f t="shared" si="20"/>
        <v>0</v>
      </c>
    </row>
    <row r="75" spans="1:27" s="17" customFormat="1" ht="12.75" customHeight="1" x14ac:dyDescent="0.2">
      <c r="A75" s="44" t="s">
        <v>120</v>
      </c>
      <c r="B75" s="46">
        <v>53002</v>
      </c>
      <c r="C75" s="38">
        <v>1190320</v>
      </c>
      <c r="D75" s="38">
        <v>1150232</v>
      </c>
      <c r="E75" s="38">
        <v>1028116</v>
      </c>
      <c r="F75" s="39">
        <v>879863</v>
      </c>
      <c r="G75" s="38">
        <v>1141112</v>
      </c>
      <c r="H75" s="38">
        <v>1119031</v>
      </c>
      <c r="I75" s="38">
        <v>1114957</v>
      </c>
      <c r="J75" s="38">
        <v>1142650</v>
      </c>
      <c r="K75" s="38">
        <v>1067109</v>
      </c>
      <c r="L75" s="38">
        <v>1005539</v>
      </c>
      <c r="M75" s="38">
        <v>1349511</v>
      </c>
      <c r="N75" s="38">
        <v>1245360</v>
      </c>
      <c r="O75" s="38">
        <f t="shared" si="14"/>
        <v>879863</v>
      </c>
      <c r="P75" s="38">
        <v>1724349.3899999997</v>
      </c>
      <c r="Q75" s="40">
        <f t="shared" si="15"/>
        <v>0.51025795880033353</v>
      </c>
      <c r="R75" s="41">
        <v>109</v>
      </c>
      <c r="S75" s="41">
        <v>102</v>
      </c>
      <c r="T75" s="41">
        <v>104</v>
      </c>
      <c r="U75" s="41">
        <f t="shared" si="16"/>
        <v>102</v>
      </c>
      <c r="V75" s="42">
        <f t="shared" si="17"/>
        <v>0.4</v>
      </c>
      <c r="W75" s="47" t="str">
        <f t="shared" si="18"/>
        <v>Yes</v>
      </c>
      <c r="X75" s="48" t="s">
        <v>173</v>
      </c>
      <c r="Y75" s="45">
        <f t="shared" si="19"/>
        <v>190123</v>
      </c>
      <c r="Z75" s="45">
        <v>0</v>
      </c>
      <c r="AA75" s="45">
        <f t="shared" si="20"/>
        <v>0</v>
      </c>
    </row>
    <row r="76" spans="1:27" s="17" customFormat="1" ht="12.75" customHeight="1" x14ac:dyDescent="0.2">
      <c r="A76" s="44" t="s">
        <v>102</v>
      </c>
      <c r="B76" s="46">
        <v>48003</v>
      </c>
      <c r="C76" s="38">
        <v>703654</v>
      </c>
      <c r="D76" s="38">
        <v>632563</v>
      </c>
      <c r="E76" s="38">
        <v>458893</v>
      </c>
      <c r="F76" s="38">
        <v>293372</v>
      </c>
      <c r="G76" s="38">
        <v>638990</v>
      </c>
      <c r="H76" s="38">
        <v>477179</v>
      </c>
      <c r="I76" s="38">
        <v>307360</v>
      </c>
      <c r="J76" s="38">
        <v>260308</v>
      </c>
      <c r="K76" s="38">
        <v>68173</v>
      </c>
      <c r="L76" s="39">
        <v>37584</v>
      </c>
      <c r="M76" s="38">
        <v>428380</v>
      </c>
      <c r="N76" s="38">
        <v>569942</v>
      </c>
      <c r="O76" s="38">
        <f t="shared" si="14"/>
        <v>37584</v>
      </c>
      <c r="P76" s="38">
        <v>3265477.3400000017</v>
      </c>
      <c r="Q76" s="40">
        <f t="shared" si="15"/>
        <v>1.1509496495235205E-2</v>
      </c>
      <c r="R76" s="41">
        <v>365.12</v>
      </c>
      <c r="S76" s="41">
        <v>365</v>
      </c>
      <c r="T76" s="41">
        <v>363.1</v>
      </c>
      <c r="U76" s="41">
        <f t="shared" si="16"/>
        <v>363.1</v>
      </c>
      <c r="V76" s="42">
        <f t="shared" si="17"/>
        <v>0.3</v>
      </c>
      <c r="W76" s="43" t="str">
        <f t="shared" si="18"/>
        <v>No</v>
      </c>
      <c r="X76" s="44"/>
      <c r="Y76" s="45">
        <f t="shared" si="19"/>
        <v>0</v>
      </c>
      <c r="Z76" s="45"/>
      <c r="AA76" s="45">
        <f t="shared" si="20"/>
        <v>0</v>
      </c>
    </row>
    <row r="77" spans="1:27" s="17" customFormat="1" ht="12.75" customHeight="1" x14ac:dyDescent="0.2">
      <c r="A77" s="44" t="s">
        <v>3</v>
      </c>
      <c r="B77" s="46">
        <v>2002</v>
      </c>
      <c r="C77" s="38">
        <v>3330774</v>
      </c>
      <c r="D77" s="38">
        <v>3384132</v>
      </c>
      <c r="E77" s="38">
        <v>2934161</v>
      </c>
      <c r="F77" s="39">
        <v>2469176</v>
      </c>
      <c r="G77" s="38">
        <v>3242430</v>
      </c>
      <c r="H77" s="38">
        <v>3085522</v>
      </c>
      <c r="I77" s="38">
        <v>3030118</v>
      </c>
      <c r="J77" s="38">
        <v>3157640</v>
      </c>
      <c r="K77" s="38">
        <v>2777721</v>
      </c>
      <c r="L77" s="38">
        <v>2542186</v>
      </c>
      <c r="M77" s="38">
        <v>3391051</v>
      </c>
      <c r="N77" s="38">
        <v>3772504</v>
      </c>
      <c r="O77" s="38">
        <f t="shared" si="14"/>
        <v>2469176</v>
      </c>
      <c r="P77" s="38">
        <v>19249621.879999995</v>
      </c>
      <c r="Q77" s="40">
        <f t="shared" si="15"/>
        <v>0.12827140270040466</v>
      </c>
      <c r="R77" s="41">
        <v>2544.14</v>
      </c>
      <c r="S77" s="41">
        <v>2612.23</v>
      </c>
      <c r="T77" s="41">
        <v>2660.62</v>
      </c>
      <c r="U77" s="41">
        <f t="shared" si="16"/>
        <v>2544.14</v>
      </c>
      <c r="V77" s="42">
        <f t="shared" si="17"/>
        <v>0.25</v>
      </c>
      <c r="W77" s="43" t="str">
        <f t="shared" si="18"/>
        <v>No</v>
      </c>
      <c r="X77" s="44"/>
      <c r="Y77" s="45">
        <f t="shared" si="19"/>
        <v>0</v>
      </c>
      <c r="Z77" s="44"/>
      <c r="AA77" s="45">
        <f t="shared" si="20"/>
        <v>0</v>
      </c>
    </row>
    <row r="78" spans="1:27" s="17" customFormat="1" ht="12.75" customHeight="1" x14ac:dyDescent="0.2">
      <c r="A78" s="44" t="s">
        <v>51</v>
      </c>
      <c r="B78" s="46">
        <v>22006</v>
      </c>
      <c r="C78" s="38">
        <v>1161838</v>
      </c>
      <c r="D78" s="38">
        <v>991897</v>
      </c>
      <c r="E78" s="38">
        <v>735211</v>
      </c>
      <c r="F78" s="38">
        <v>531562</v>
      </c>
      <c r="G78" s="38">
        <v>983426</v>
      </c>
      <c r="H78" s="38">
        <v>949254</v>
      </c>
      <c r="I78" s="38">
        <v>762941</v>
      </c>
      <c r="J78" s="38">
        <v>581462</v>
      </c>
      <c r="K78" s="38">
        <v>421361</v>
      </c>
      <c r="L78" s="39">
        <v>408330</v>
      </c>
      <c r="M78" s="38">
        <v>831034</v>
      </c>
      <c r="N78" s="38">
        <v>885404</v>
      </c>
      <c r="O78" s="38">
        <f t="shared" si="14"/>
        <v>408330</v>
      </c>
      <c r="P78" s="38">
        <v>3480910.9700000007</v>
      </c>
      <c r="Q78" s="40">
        <f t="shared" si="15"/>
        <v>0.11730549948538325</v>
      </c>
      <c r="R78" s="41">
        <v>403</v>
      </c>
      <c r="S78" s="41">
        <v>405.49</v>
      </c>
      <c r="T78" s="41">
        <v>422.49</v>
      </c>
      <c r="U78" s="41">
        <f t="shared" si="16"/>
        <v>403</v>
      </c>
      <c r="V78" s="42">
        <f t="shared" si="17"/>
        <v>0.3</v>
      </c>
      <c r="W78" s="43" t="str">
        <f t="shared" si="18"/>
        <v>No</v>
      </c>
      <c r="X78" s="44"/>
      <c r="Y78" s="45">
        <f t="shared" si="19"/>
        <v>0</v>
      </c>
      <c r="Z78" s="45"/>
      <c r="AA78" s="45">
        <f t="shared" si="20"/>
        <v>0</v>
      </c>
    </row>
    <row r="79" spans="1:27" s="17" customFormat="1" ht="12.75" customHeight="1" x14ac:dyDescent="0.2">
      <c r="A79" s="44" t="s">
        <v>29</v>
      </c>
      <c r="B79" s="46">
        <v>13003</v>
      </c>
      <c r="C79" s="38">
        <v>1021508</v>
      </c>
      <c r="D79" s="38">
        <v>868831</v>
      </c>
      <c r="E79" s="38">
        <v>748896</v>
      </c>
      <c r="F79" s="39">
        <v>647968</v>
      </c>
      <c r="G79" s="38">
        <v>864672</v>
      </c>
      <c r="H79" s="38">
        <v>876576</v>
      </c>
      <c r="I79" s="38">
        <v>769064</v>
      </c>
      <c r="J79" s="38">
        <v>708969</v>
      </c>
      <c r="K79" s="38">
        <v>720348</v>
      </c>
      <c r="L79" s="38">
        <v>653805</v>
      </c>
      <c r="M79" s="38">
        <v>957920</v>
      </c>
      <c r="N79" s="38">
        <v>1209756</v>
      </c>
      <c r="O79" s="38">
        <f t="shared" si="14"/>
        <v>647968</v>
      </c>
      <c r="P79" s="38">
        <v>2583015.0099999993</v>
      </c>
      <c r="Q79" s="40">
        <f t="shared" si="15"/>
        <v>0.25085723369451118</v>
      </c>
      <c r="R79" s="41">
        <v>294.45</v>
      </c>
      <c r="S79" s="41">
        <v>296.3</v>
      </c>
      <c r="T79" s="41">
        <v>283.72000000000003</v>
      </c>
      <c r="U79" s="41">
        <f t="shared" si="16"/>
        <v>283.72000000000003</v>
      </c>
      <c r="V79" s="42">
        <f t="shared" si="17"/>
        <v>0.3</v>
      </c>
      <c r="W79" s="43" t="str">
        <f t="shared" si="18"/>
        <v>No</v>
      </c>
      <c r="X79" s="44"/>
      <c r="Y79" s="45">
        <f t="shared" si="19"/>
        <v>0</v>
      </c>
      <c r="Z79" s="44"/>
      <c r="AA79" s="45">
        <f t="shared" si="20"/>
        <v>0</v>
      </c>
    </row>
    <row r="80" spans="1:27" s="17" customFormat="1" ht="12.75" customHeight="1" x14ac:dyDescent="0.2">
      <c r="A80" s="44" t="s">
        <v>4</v>
      </c>
      <c r="B80" s="46">
        <v>2003</v>
      </c>
      <c r="C80" s="38">
        <v>1804797</v>
      </c>
      <c r="D80" s="38">
        <v>1678623</v>
      </c>
      <c r="E80" s="38">
        <v>1582936</v>
      </c>
      <c r="F80" s="38">
        <v>1429545</v>
      </c>
      <c r="G80" s="38">
        <v>1632092</v>
      </c>
      <c r="H80" s="38">
        <v>1534756</v>
      </c>
      <c r="I80" s="38">
        <v>1350643</v>
      </c>
      <c r="J80" s="38">
        <v>1226737</v>
      </c>
      <c r="K80" s="38">
        <v>1051081</v>
      </c>
      <c r="L80" s="39">
        <v>691521</v>
      </c>
      <c r="M80" s="38">
        <v>891226</v>
      </c>
      <c r="N80" s="38">
        <v>1306317</v>
      </c>
      <c r="O80" s="38">
        <f t="shared" si="14"/>
        <v>691521</v>
      </c>
      <c r="P80" s="38">
        <v>2538300.15</v>
      </c>
      <c r="Q80" s="40">
        <f t="shared" si="15"/>
        <v>0.27243468429058715</v>
      </c>
      <c r="R80" s="41">
        <v>238.02</v>
      </c>
      <c r="S80" s="41">
        <v>219</v>
      </c>
      <c r="T80" s="41">
        <v>223.2</v>
      </c>
      <c r="U80" s="41">
        <f t="shared" si="16"/>
        <v>219</v>
      </c>
      <c r="V80" s="42">
        <f t="shared" si="17"/>
        <v>0.3</v>
      </c>
      <c r="W80" s="43" t="str">
        <f t="shared" si="18"/>
        <v>No</v>
      </c>
      <c r="X80" s="44"/>
      <c r="Y80" s="45">
        <f t="shared" si="19"/>
        <v>0</v>
      </c>
      <c r="Z80" s="44"/>
      <c r="AA80" s="45">
        <f t="shared" si="20"/>
        <v>0</v>
      </c>
    </row>
    <row r="81" spans="1:27" s="17" customFormat="1" ht="12.75" customHeight="1" x14ac:dyDescent="0.2">
      <c r="A81" s="44" t="s">
        <v>77</v>
      </c>
      <c r="B81" s="46">
        <v>37003</v>
      </c>
      <c r="C81" s="38">
        <v>580426</v>
      </c>
      <c r="D81" s="38">
        <v>544035</v>
      </c>
      <c r="E81" s="38">
        <v>497594</v>
      </c>
      <c r="F81" s="39">
        <v>452683</v>
      </c>
      <c r="G81" s="38">
        <v>489437</v>
      </c>
      <c r="H81" s="38">
        <v>568335</v>
      </c>
      <c r="I81" s="38">
        <v>617903</v>
      </c>
      <c r="J81" s="38">
        <v>619047</v>
      </c>
      <c r="K81" s="38">
        <v>542372</v>
      </c>
      <c r="L81" s="38">
        <v>532546</v>
      </c>
      <c r="M81" s="38">
        <v>610048</v>
      </c>
      <c r="N81" s="38">
        <v>701055</v>
      </c>
      <c r="O81" s="38">
        <f t="shared" si="14"/>
        <v>452683</v>
      </c>
      <c r="P81" s="38">
        <v>1768139.2000000002</v>
      </c>
      <c r="Q81" s="40">
        <f t="shared" si="15"/>
        <v>0.2560222634055056</v>
      </c>
      <c r="R81" s="41">
        <v>189</v>
      </c>
      <c r="S81" s="41">
        <v>187.29</v>
      </c>
      <c r="T81" s="41">
        <v>179</v>
      </c>
      <c r="U81" s="41">
        <f t="shared" si="16"/>
        <v>179</v>
      </c>
      <c r="V81" s="42">
        <f t="shared" si="17"/>
        <v>0.4</v>
      </c>
      <c r="W81" s="43" t="str">
        <f t="shared" si="18"/>
        <v>No</v>
      </c>
      <c r="X81" s="44"/>
      <c r="Y81" s="45">
        <f t="shared" si="19"/>
        <v>0</v>
      </c>
      <c r="Z81" s="45"/>
      <c r="AA81" s="45">
        <f t="shared" si="20"/>
        <v>0</v>
      </c>
    </row>
    <row r="82" spans="1:27" s="17" customFormat="1" ht="12.75" customHeight="1" x14ac:dyDescent="0.2">
      <c r="A82" s="44" t="s">
        <v>75</v>
      </c>
      <c r="B82" s="46">
        <v>35002</v>
      </c>
      <c r="C82" s="38">
        <v>823827</v>
      </c>
      <c r="D82" s="38">
        <v>962039</v>
      </c>
      <c r="E82" s="38">
        <v>711801</v>
      </c>
      <c r="F82" s="38">
        <v>503062</v>
      </c>
      <c r="G82" s="38">
        <v>527626</v>
      </c>
      <c r="H82" s="38">
        <v>424421</v>
      </c>
      <c r="I82" s="39">
        <v>327176</v>
      </c>
      <c r="J82" s="38">
        <v>540014</v>
      </c>
      <c r="K82" s="38">
        <v>475504</v>
      </c>
      <c r="L82" s="38">
        <v>394258</v>
      </c>
      <c r="M82" s="38">
        <v>514642</v>
      </c>
      <c r="N82" s="38">
        <v>700084</v>
      </c>
      <c r="O82" s="38">
        <f t="shared" si="14"/>
        <v>327176</v>
      </c>
      <c r="P82" s="38">
        <v>3830056.1899999995</v>
      </c>
      <c r="Q82" s="40">
        <f t="shared" si="15"/>
        <v>8.5423289834293537E-2</v>
      </c>
      <c r="R82" s="41">
        <v>348</v>
      </c>
      <c r="S82" s="41">
        <v>322</v>
      </c>
      <c r="T82" s="41">
        <v>322</v>
      </c>
      <c r="U82" s="41">
        <f t="shared" si="16"/>
        <v>322</v>
      </c>
      <c r="V82" s="42">
        <f t="shared" si="17"/>
        <v>0.3</v>
      </c>
      <c r="W82" s="43" t="str">
        <f t="shared" si="18"/>
        <v>No</v>
      </c>
      <c r="X82" s="44"/>
      <c r="Y82" s="45">
        <f t="shared" si="19"/>
        <v>0</v>
      </c>
      <c r="Z82" s="45"/>
      <c r="AA82" s="45">
        <f t="shared" si="20"/>
        <v>0</v>
      </c>
    </row>
    <row r="83" spans="1:27" s="17" customFormat="1" ht="12.75" customHeight="1" x14ac:dyDescent="0.2">
      <c r="A83" s="44" t="s">
        <v>19</v>
      </c>
      <c r="B83" s="46">
        <v>7002</v>
      </c>
      <c r="C83" s="38">
        <v>789179</v>
      </c>
      <c r="D83" s="38">
        <v>795623</v>
      </c>
      <c r="E83" s="38">
        <v>678294</v>
      </c>
      <c r="F83" s="38">
        <v>558516</v>
      </c>
      <c r="G83" s="38">
        <v>744015</v>
      </c>
      <c r="H83" s="38">
        <v>718308</v>
      </c>
      <c r="I83" s="38">
        <v>607001</v>
      </c>
      <c r="J83" s="38">
        <v>572823</v>
      </c>
      <c r="K83" s="39">
        <v>438041</v>
      </c>
      <c r="L83" s="38">
        <v>465821</v>
      </c>
      <c r="M83" s="38">
        <v>672287</v>
      </c>
      <c r="N83" s="38">
        <v>817660</v>
      </c>
      <c r="O83" s="38">
        <f t="shared" si="14"/>
        <v>438041</v>
      </c>
      <c r="P83" s="38">
        <v>2525053.6199999987</v>
      </c>
      <c r="Q83" s="40">
        <f t="shared" si="15"/>
        <v>0.17347790024356005</v>
      </c>
      <c r="R83" s="41">
        <v>296</v>
      </c>
      <c r="S83" s="41">
        <v>304.25</v>
      </c>
      <c r="T83" s="41">
        <v>305.25</v>
      </c>
      <c r="U83" s="41">
        <f t="shared" si="16"/>
        <v>296</v>
      </c>
      <c r="V83" s="42">
        <f t="shared" si="17"/>
        <v>0.3</v>
      </c>
      <c r="W83" s="43" t="str">
        <f t="shared" si="18"/>
        <v>No</v>
      </c>
      <c r="X83" s="44"/>
      <c r="Y83" s="45">
        <f t="shared" si="19"/>
        <v>0</v>
      </c>
      <c r="Z83" s="44"/>
      <c r="AA83" s="45">
        <f t="shared" si="20"/>
        <v>0</v>
      </c>
    </row>
    <row r="84" spans="1:27" s="17" customFormat="1" ht="12.75" customHeight="1" x14ac:dyDescent="0.2">
      <c r="A84" s="44" t="s">
        <v>80</v>
      </c>
      <c r="B84" s="46">
        <v>38003</v>
      </c>
      <c r="C84" s="38">
        <v>565557</v>
      </c>
      <c r="D84" s="38">
        <v>470409</v>
      </c>
      <c r="E84" s="38">
        <v>346443</v>
      </c>
      <c r="F84" s="39">
        <v>258941</v>
      </c>
      <c r="G84" s="38">
        <v>636536</v>
      </c>
      <c r="H84" s="38">
        <v>599325</v>
      </c>
      <c r="I84" s="38">
        <v>490931</v>
      </c>
      <c r="J84" s="38">
        <v>438102</v>
      </c>
      <c r="K84" s="38">
        <v>348859</v>
      </c>
      <c r="L84" s="38">
        <v>288063</v>
      </c>
      <c r="M84" s="38">
        <v>657099</v>
      </c>
      <c r="N84" s="38">
        <v>931807</v>
      </c>
      <c r="O84" s="38">
        <f t="shared" si="14"/>
        <v>258941</v>
      </c>
      <c r="P84" s="38">
        <v>1971988.3600000003</v>
      </c>
      <c r="Q84" s="40">
        <f t="shared" si="15"/>
        <v>0.13130959860229599</v>
      </c>
      <c r="R84" s="41">
        <v>148</v>
      </c>
      <c r="S84" s="41">
        <v>157</v>
      </c>
      <c r="T84" s="41">
        <v>164</v>
      </c>
      <c r="U84" s="41">
        <f t="shared" si="16"/>
        <v>148</v>
      </c>
      <c r="V84" s="42">
        <f t="shared" si="17"/>
        <v>0.4</v>
      </c>
      <c r="W84" s="43" t="str">
        <f t="shared" si="18"/>
        <v>No</v>
      </c>
      <c r="X84" s="44"/>
      <c r="Y84" s="45">
        <f t="shared" si="19"/>
        <v>0</v>
      </c>
      <c r="Z84" s="45"/>
      <c r="AA84" s="45">
        <f t="shared" si="20"/>
        <v>0</v>
      </c>
    </row>
    <row r="85" spans="1:27" s="17" customFormat="1" ht="12.75" customHeight="1" x14ac:dyDescent="0.2">
      <c r="A85" s="44" t="s">
        <v>98</v>
      </c>
      <c r="B85" s="46">
        <v>45005</v>
      </c>
      <c r="C85" s="38">
        <v>770455</v>
      </c>
      <c r="D85" s="38">
        <v>718063</v>
      </c>
      <c r="E85" s="38">
        <v>592751</v>
      </c>
      <c r="F85" s="38">
        <v>495829</v>
      </c>
      <c r="G85" s="38">
        <v>718421</v>
      </c>
      <c r="H85" s="38">
        <v>687731</v>
      </c>
      <c r="I85" s="38">
        <v>594450</v>
      </c>
      <c r="J85" s="38">
        <v>603627</v>
      </c>
      <c r="K85" s="38">
        <v>502671</v>
      </c>
      <c r="L85" s="39">
        <v>427392</v>
      </c>
      <c r="M85" s="38">
        <v>652260</v>
      </c>
      <c r="N85" s="38">
        <v>820245</v>
      </c>
      <c r="O85" s="38">
        <f t="shared" si="14"/>
        <v>427392</v>
      </c>
      <c r="P85" s="38">
        <v>1856808.8100000008</v>
      </c>
      <c r="Q85" s="40">
        <f t="shared" si="15"/>
        <v>0.23017555587750568</v>
      </c>
      <c r="R85" s="41">
        <v>218</v>
      </c>
      <c r="S85" s="41">
        <v>203</v>
      </c>
      <c r="T85" s="41">
        <v>211</v>
      </c>
      <c r="U85" s="41">
        <f t="shared" si="16"/>
        <v>203</v>
      </c>
      <c r="V85" s="42">
        <f t="shared" si="17"/>
        <v>0.3</v>
      </c>
      <c r="W85" s="43" t="str">
        <f t="shared" si="18"/>
        <v>No</v>
      </c>
      <c r="X85" s="44"/>
      <c r="Y85" s="45">
        <f t="shared" si="19"/>
        <v>0</v>
      </c>
      <c r="Z85" s="45"/>
      <c r="AA85" s="45">
        <f t="shared" si="20"/>
        <v>0</v>
      </c>
    </row>
    <row r="86" spans="1:27" s="17" customFormat="1" ht="12.75" customHeight="1" x14ac:dyDescent="0.2">
      <c r="A86" s="44" t="s">
        <v>85</v>
      </c>
      <c r="B86" s="46">
        <v>40001</v>
      </c>
      <c r="C86" s="38">
        <v>4287270</v>
      </c>
      <c r="D86" s="38">
        <v>3372478</v>
      </c>
      <c r="E86" s="38">
        <v>3339255</v>
      </c>
      <c r="F86" s="38">
        <v>2798582</v>
      </c>
      <c r="G86" s="38">
        <v>3942290</v>
      </c>
      <c r="H86" s="38">
        <v>3817259</v>
      </c>
      <c r="I86" s="38">
        <v>3375860</v>
      </c>
      <c r="J86" s="38">
        <v>3318915</v>
      </c>
      <c r="K86" s="38">
        <v>2936936</v>
      </c>
      <c r="L86" s="39">
        <v>2685075</v>
      </c>
      <c r="M86" s="38">
        <v>3806883</v>
      </c>
      <c r="N86" s="38">
        <v>3702506</v>
      </c>
      <c r="O86" s="38">
        <f t="shared" si="14"/>
        <v>2685075</v>
      </c>
      <c r="P86" s="38">
        <v>8600792.5799999945</v>
      </c>
      <c r="Q86" s="40">
        <f t="shared" si="15"/>
        <v>0.31218925174916867</v>
      </c>
      <c r="R86" s="41">
        <v>725.63</v>
      </c>
      <c r="S86" s="41">
        <v>784.5</v>
      </c>
      <c r="T86" s="41">
        <v>757.99</v>
      </c>
      <c r="U86" s="41">
        <f t="shared" si="16"/>
        <v>725.63</v>
      </c>
      <c r="V86" s="42">
        <f t="shared" si="17"/>
        <v>0.25</v>
      </c>
      <c r="W86" s="47" t="str">
        <f t="shared" si="18"/>
        <v>Yes</v>
      </c>
      <c r="X86" s="48" t="s">
        <v>173</v>
      </c>
      <c r="Y86" s="45">
        <f t="shared" si="19"/>
        <v>534877</v>
      </c>
      <c r="Z86" s="45">
        <v>0</v>
      </c>
      <c r="AA86" s="45">
        <f t="shared" si="20"/>
        <v>0</v>
      </c>
    </row>
    <row r="87" spans="1:27" s="17" customFormat="1" ht="12.75" customHeight="1" x14ac:dyDescent="0.2">
      <c r="A87" s="44" t="s">
        <v>118</v>
      </c>
      <c r="B87" s="46">
        <v>52004</v>
      </c>
      <c r="C87" s="38">
        <v>332591</v>
      </c>
      <c r="D87" s="38">
        <v>370461</v>
      </c>
      <c r="E87" s="38">
        <v>257450</v>
      </c>
      <c r="F87" s="38">
        <v>179854</v>
      </c>
      <c r="G87" s="38">
        <v>252832</v>
      </c>
      <c r="H87" s="38">
        <v>233946</v>
      </c>
      <c r="I87" s="38">
        <v>154561</v>
      </c>
      <c r="J87" s="38">
        <v>94260</v>
      </c>
      <c r="K87" s="38">
        <v>99466</v>
      </c>
      <c r="L87" s="39">
        <v>29840</v>
      </c>
      <c r="M87" s="38">
        <v>129183</v>
      </c>
      <c r="N87" s="38">
        <v>172599</v>
      </c>
      <c r="O87" s="38">
        <f t="shared" si="14"/>
        <v>29840</v>
      </c>
      <c r="P87" s="38">
        <v>2670557.2500000014</v>
      </c>
      <c r="Q87" s="40">
        <f t="shared" si="15"/>
        <v>1.1173697923907074E-2</v>
      </c>
      <c r="R87" s="41">
        <v>266.55</v>
      </c>
      <c r="S87" s="41">
        <v>246.19</v>
      </c>
      <c r="T87" s="41">
        <v>238.82</v>
      </c>
      <c r="U87" s="41">
        <f t="shared" si="16"/>
        <v>238.82</v>
      </c>
      <c r="V87" s="42">
        <f t="shared" si="17"/>
        <v>0.3</v>
      </c>
      <c r="W87" s="43" t="str">
        <f t="shared" si="18"/>
        <v>No</v>
      </c>
      <c r="X87" s="44"/>
      <c r="Y87" s="45">
        <f t="shared" si="19"/>
        <v>0</v>
      </c>
      <c r="Z87" s="45"/>
      <c r="AA87" s="45">
        <f t="shared" si="20"/>
        <v>0</v>
      </c>
    </row>
    <row r="88" spans="1:27" s="17" customFormat="1" ht="12.75" customHeight="1" x14ac:dyDescent="0.2">
      <c r="A88" s="44" t="s">
        <v>89</v>
      </c>
      <c r="B88" s="46">
        <v>41004</v>
      </c>
      <c r="C88" s="38">
        <v>1682285</v>
      </c>
      <c r="D88" s="38">
        <v>1543913</v>
      </c>
      <c r="E88" s="38">
        <v>1344283</v>
      </c>
      <c r="F88" s="39">
        <v>1062387</v>
      </c>
      <c r="G88" s="38">
        <v>1664384</v>
      </c>
      <c r="H88" s="38">
        <v>1618500</v>
      </c>
      <c r="I88" s="38">
        <v>1329266</v>
      </c>
      <c r="J88" s="38">
        <v>1211803</v>
      </c>
      <c r="K88" s="38">
        <v>1218681</v>
      </c>
      <c r="L88" s="38">
        <v>1072994</v>
      </c>
      <c r="M88" s="38">
        <v>1746128</v>
      </c>
      <c r="N88" s="38">
        <v>1571252</v>
      </c>
      <c r="O88" s="38">
        <f t="shared" si="14"/>
        <v>1062387</v>
      </c>
      <c r="P88" s="38">
        <v>6850525.9900000012</v>
      </c>
      <c r="Q88" s="40">
        <f t="shared" si="15"/>
        <v>0.15508108451100114</v>
      </c>
      <c r="R88" s="41">
        <v>1055.51</v>
      </c>
      <c r="S88" s="41">
        <v>1079</v>
      </c>
      <c r="T88" s="41">
        <v>1123.75</v>
      </c>
      <c r="U88" s="41">
        <f t="shared" si="16"/>
        <v>1055.51</v>
      </c>
      <c r="V88" s="42">
        <f t="shared" si="17"/>
        <v>0.25</v>
      </c>
      <c r="W88" s="43" t="str">
        <f t="shared" si="18"/>
        <v>No</v>
      </c>
      <c r="X88" s="44"/>
      <c r="Y88" s="45">
        <f t="shared" si="19"/>
        <v>0</v>
      </c>
      <c r="Z88" s="45"/>
      <c r="AA88" s="45">
        <f t="shared" si="20"/>
        <v>0</v>
      </c>
    </row>
    <row r="89" spans="1:27" s="17" customFormat="1" ht="12.75" customHeight="1" x14ac:dyDescent="0.2">
      <c r="A89" s="44" t="s">
        <v>96</v>
      </c>
      <c r="B89" s="46">
        <v>44002</v>
      </c>
      <c r="C89" s="38">
        <v>177030</v>
      </c>
      <c r="D89" s="38">
        <v>37655</v>
      </c>
      <c r="E89" s="38">
        <v>-108666</v>
      </c>
      <c r="F89" s="38">
        <v>-190423</v>
      </c>
      <c r="G89" s="38">
        <v>-38389</v>
      </c>
      <c r="H89" s="38">
        <v>-45810</v>
      </c>
      <c r="I89" s="38">
        <v>462</v>
      </c>
      <c r="J89" s="38">
        <v>-81355</v>
      </c>
      <c r="K89" s="38">
        <v>-259868</v>
      </c>
      <c r="L89" s="39">
        <v>-303520</v>
      </c>
      <c r="M89" s="38">
        <v>-35739</v>
      </c>
      <c r="N89" s="38">
        <v>189672</v>
      </c>
      <c r="O89" s="38">
        <f t="shared" si="14"/>
        <v>-303520</v>
      </c>
      <c r="P89" s="38">
        <v>2456463.2199999988</v>
      </c>
      <c r="Q89" s="40">
        <f t="shared" si="15"/>
        <v>-0.12355975759327678</v>
      </c>
      <c r="R89" s="41">
        <v>185</v>
      </c>
      <c r="S89" s="41">
        <v>203</v>
      </c>
      <c r="T89" s="41">
        <v>200</v>
      </c>
      <c r="U89" s="41">
        <f t="shared" si="16"/>
        <v>185</v>
      </c>
      <c r="V89" s="42">
        <f t="shared" si="17"/>
        <v>0.4</v>
      </c>
      <c r="W89" s="43" t="str">
        <f t="shared" si="18"/>
        <v>No</v>
      </c>
      <c r="X89" s="44"/>
      <c r="Y89" s="45">
        <f t="shared" si="19"/>
        <v>0</v>
      </c>
      <c r="Z89" s="45"/>
      <c r="AA89" s="45">
        <f t="shared" si="20"/>
        <v>0</v>
      </c>
    </row>
    <row r="90" spans="1:27" s="17" customFormat="1" ht="12.75" customHeight="1" x14ac:dyDescent="0.2">
      <c r="A90" s="44" t="s">
        <v>91</v>
      </c>
      <c r="B90" s="46">
        <v>42001</v>
      </c>
      <c r="C90" s="38">
        <v>975931</v>
      </c>
      <c r="D90" s="38">
        <v>907575</v>
      </c>
      <c r="E90" s="38">
        <v>806163</v>
      </c>
      <c r="F90" s="38">
        <v>705621</v>
      </c>
      <c r="G90" s="38">
        <v>843055</v>
      </c>
      <c r="H90" s="38">
        <v>789560</v>
      </c>
      <c r="I90" s="38">
        <v>713656</v>
      </c>
      <c r="J90" s="38">
        <v>731970</v>
      </c>
      <c r="K90" s="38">
        <v>657789</v>
      </c>
      <c r="L90" s="39">
        <v>629969</v>
      </c>
      <c r="M90" s="38">
        <v>779008</v>
      </c>
      <c r="N90" s="38">
        <v>696129</v>
      </c>
      <c r="O90" s="38">
        <f t="shared" si="14"/>
        <v>629969</v>
      </c>
      <c r="P90" s="38">
        <v>4217279.2399999984</v>
      </c>
      <c r="Q90" s="40">
        <f t="shared" si="15"/>
        <v>0.14937806205121013</v>
      </c>
      <c r="R90" s="41">
        <v>410</v>
      </c>
      <c r="S90" s="41">
        <v>366</v>
      </c>
      <c r="T90" s="41">
        <v>366</v>
      </c>
      <c r="U90" s="41">
        <f t="shared" si="16"/>
        <v>366</v>
      </c>
      <c r="V90" s="42">
        <f t="shared" si="17"/>
        <v>0.3</v>
      </c>
      <c r="W90" s="43" t="str">
        <f t="shared" si="18"/>
        <v>No</v>
      </c>
      <c r="X90" s="44"/>
      <c r="Y90" s="45">
        <f t="shared" si="19"/>
        <v>0</v>
      </c>
      <c r="Z90" s="45"/>
      <c r="AA90" s="45">
        <f t="shared" si="20"/>
        <v>0</v>
      </c>
    </row>
    <row r="91" spans="1:27" s="17" customFormat="1" ht="12.75" customHeight="1" x14ac:dyDescent="0.2">
      <c r="A91" s="44" t="s">
        <v>82</v>
      </c>
      <c r="B91" s="46">
        <v>39002</v>
      </c>
      <c r="C91" s="38">
        <v>2631641</v>
      </c>
      <c r="D91" s="38">
        <v>2486244</v>
      </c>
      <c r="E91" s="38">
        <v>2110872</v>
      </c>
      <c r="F91" s="39">
        <v>1791952</v>
      </c>
      <c r="G91" s="38">
        <v>2688717</v>
      </c>
      <c r="H91" s="38">
        <v>2635285</v>
      </c>
      <c r="I91" s="38">
        <v>2332389</v>
      </c>
      <c r="J91" s="38">
        <v>2401815</v>
      </c>
      <c r="K91" s="38">
        <v>2137108</v>
      </c>
      <c r="L91" s="38">
        <v>2044799</v>
      </c>
      <c r="M91" s="38">
        <v>3013336</v>
      </c>
      <c r="N91" s="38">
        <v>2939107</v>
      </c>
      <c r="O91" s="38">
        <f t="shared" si="14"/>
        <v>1791952</v>
      </c>
      <c r="P91" s="38">
        <v>7755364.0200000033</v>
      </c>
      <c r="Q91" s="40">
        <f t="shared" si="15"/>
        <v>0.23105968918787118</v>
      </c>
      <c r="R91" s="41">
        <v>1162.77</v>
      </c>
      <c r="S91" s="41">
        <v>1222.3</v>
      </c>
      <c r="T91" s="41">
        <v>1205.8</v>
      </c>
      <c r="U91" s="41">
        <f t="shared" si="16"/>
        <v>1162.77</v>
      </c>
      <c r="V91" s="42">
        <f t="shared" si="17"/>
        <v>0.25</v>
      </c>
      <c r="W91" s="43" t="str">
        <f t="shared" si="18"/>
        <v>No</v>
      </c>
      <c r="X91" s="44"/>
      <c r="Y91" s="45">
        <f t="shared" si="19"/>
        <v>0</v>
      </c>
      <c r="Z91" s="45"/>
      <c r="AA91" s="45">
        <f t="shared" si="20"/>
        <v>0</v>
      </c>
    </row>
    <row r="92" spans="1:27" s="17" customFormat="1" ht="12.75" customHeight="1" x14ac:dyDescent="0.2">
      <c r="A92" s="44" t="s">
        <v>136</v>
      </c>
      <c r="B92" s="46">
        <v>60003</v>
      </c>
      <c r="C92" s="38">
        <v>910383</v>
      </c>
      <c r="D92" s="38">
        <v>881786</v>
      </c>
      <c r="E92" s="38">
        <v>785591</v>
      </c>
      <c r="F92" s="38">
        <v>682630</v>
      </c>
      <c r="G92" s="38">
        <v>818346</v>
      </c>
      <c r="H92" s="38">
        <v>732283</v>
      </c>
      <c r="I92" s="38">
        <v>644403</v>
      </c>
      <c r="J92" s="38">
        <v>577086</v>
      </c>
      <c r="K92" s="38">
        <v>474659</v>
      </c>
      <c r="L92" s="39">
        <v>402062</v>
      </c>
      <c r="M92" s="38">
        <v>544101</v>
      </c>
      <c r="N92" s="38">
        <v>758942</v>
      </c>
      <c r="O92" s="38">
        <f t="shared" si="14"/>
        <v>402062</v>
      </c>
      <c r="P92" s="38">
        <v>1988008.6100000003</v>
      </c>
      <c r="Q92" s="40">
        <f t="shared" si="15"/>
        <v>0.20224359088666116</v>
      </c>
      <c r="R92" s="41">
        <v>183.9</v>
      </c>
      <c r="S92" s="41">
        <v>174.2</v>
      </c>
      <c r="T92" s="41">
        <v>167</v>
      </c>
      <c r="U92" s="41">
        <f t="shared" si="16"/>
        <v>167</v>
      </c>
      <c r="V92" s="42">
        <f t="shared" si="17"/>
        <v>0.4</v>
      </c>
      <c r="W92" s="43" t="str">
        <f t="shared" si="18"/>
        <v>No</v>
      </c>
      <c r="X92" s="44"/>
      <c r="Y92" s="45">
        <f t="shared" si="19"/>
        <v>0</v>
      </c>
      <c r="Z92" s="44"/>
      <c r="AA92" s="45">
        <f t="shared" si="20"/>
        <v>0</v>
      </c>
    </row>
    <row r="93" spans="1:27" s="17" customFormat="1" ht="12.75" customHeight="1" x14ac:dyDescent="0.2">
      <c r="A93" s="44" t="s">
        <v>94</v>
      </c>
      <c r="B93" s="46">
        <v>43007</v>
      </c>
      <c r="C93" s="38">
        <v>1043142</v>
      </c>
      <c r="D93" s="38">
        <v>1040478</v>
      </c>
      <c r="E93" s="38">
        <v>871255</v>
      </c>
      <c r="F93" s="38">
        <v>770406</v>
      </c>
      <c r="G93" s="38">
        <v>1051456</v>
      </c>
      <c r="H93" s="38">
        <v>992202</v>
      </c>
      <c r="I93" s="38">
        <v>865609</v>
      </c>
      <c r="J93" s="38">
        <v>671754</v>
      </c>
      <c r="K93" s="39">
        <v>606320</v>
      </c>
      <c r="L93" s="38">
        <v>606323</v>
      </c>
      <c r="M93" s="38">
        <v>1027036</v>
      </c>
      <c r="N93" s="38">
        <v>911577</v>
      </c>
      <c r="O93" s="38">
        <f t="shared" si="14"/>
        <v>606320</v>
      </c>
      <c r="P93" s="38">
        <v>3301925.9100000011</v>
      </c>
      <c r="Q93" s="40">
        <f t="shared" si="15"/>
        <v>0.18362616743269075</v>
      </c>
      <c r="R93" s="41">
        <v>378.54</v>
      </c>
      <c r="S93" s="41">
        <v>378.32</v>
      </c>
      <c r="T93" s="41">
        <v>377.91</v>
      </c>
      <c r="U93" s="41">
        <f t="shared" si="16"/>
        <v>377.91</v>
      </c>
      <c r="V93" s="42">
        <f t="shared" si="17"/>
        <v>0.3</v>
      </c>
      <c r="W93" s="43" t="str">
        <f t="shared" si="18"/>
        <v>No</v>
      </c>
      <c r="X93" s="44"/>
      <c r="Y93" s="45">
        <f t="shared" si="19"/>
        <v>0</v>
      </c>
      <c r="Z93" s="45"/>
      <c r="AA93" s="45">
        <f t="shared" si="20"/>
        <v>0</v>
      </c>
    </row>
    <row r="94" spans="1:27" s="17" customFormat="1" ht="12.75" customHeight="1" x14ac:dyDescent="0.2">
      <c r="A94" s="44" t="s">
        <v>34</v>
      </c>
      <c r="B94" s="46">
        <v>15001</v>
      </c>
      <c r="C94" s="38">
        <v>62049</v>
      </c>
      <c r="D94" s="38">
        <v>68618</v>
      </c>
      <c r="E94" s="38">
        <v>24238</v>
      </c>
      <c r="F94" s="38">
        <v>47735</v>
      </c>
      <c r="G94" s="38">
        <v>166773</v>
      </c>
      <c r="H94" s="38">
        <v>53706</v>
      </c>
      <c r="I94" s="39">
        <v>23037</v>
      </c>
      <c r="J94" s="38">
        <v>273372</v>
      </c>
      <c r="K94" s="38">
        <v>62648</v>
      </c>
      <c r="L94" s="38">
        <v>29515</v>
      </c>
      <c r="M94" s="38">
        <v>201925</v>
      </c>
      <c r="N94" s="38">
        <v>232930</v>
      </c>
      <c r="O94" s="38">
        <f t="shared" si="14"/>
        <v>23037</v>
      </c>
      <c r="P94" s="38">
        <v>3241791.4099999997</v>
      </c>
      <c r="Q94" s="40">
        <f t="shared" si="15"/>
        <v>7.106256105478422E-3</v>
      </c>
      <c r="R94" s="41">
        <v>161</v>
      </c>
      <c r="S94" s="41">
        <v>177</v>
      </c>
      <c r="T94" s="41">
        <v>171</v>
      </c>
      <c r="U94" s="41">
        <f t="shared" si="16"/>
        <v>161</v>
      </c>
      <c r="V94" s="42">
        <f t="shared" si="17"/>
        <v>0.4</v>
      </c>
      <c r="W94" s="43" t="str">
        <f t="shared" si="18"/>
        <v>No</v>
      </c>
      <c r="X94" s="44"/>
      <c r="Y94" s="45">
        <f t="shared" si="19"/>
        <v>0</v>
      </c>
      <c r="Z94" s="44"/>
      <c r="AA94" s="45">
        <f t="shared" si="20"/>
        <v>0</v>
      </c>
    </row>
    <row r="95" spans="1:27" s="17" customFormat="1" ht="12.75" customHeight="1" x14ac:dyDescent="0.2">
      <c r="A95" s="44" t="s">
        <v>35</v>
      </c>
      <c r="B95" s="46">
        <v>15002</v>
      </c>
      <c r="C95" s="38">
        <v>1809916</v>
      </c>
      <c r="D95" s="38">
        <v>1971657</v>
      </c>
      <c r="E95" s="38">
        <v>1763166</v>
      </c>
      <c r="F95" s="38">
        <v>1547794</v>
      </c>
      <c r="G95" s="38">
        <v>1353263</v>
      </c>
      <c r="H95" s="38">
        <v>924321</v>
      </c>
      <c r="I95" s="38">
        <v>698805</v>
      </c>
      <c r="J95" s="38">
        <v>815971</v>
      </c>
      <c r="K95" s="38">
        <v>575172</v>
      </c>
      <c r="L95" s="38">
        <v>631405</v>
      </c>
      <c r="M95" s="38">
        <v>474344</v>
      </c>
      <c r="N95" s="39">
        <v>49657</v>
      </c>
      <c r="O95" s="38">
        <f t="shared" si="14"/>
        <v>49657</v>
      </c>
      <c r="P95" s="38">
        <v>6190577.5700000059</v>
      </c>
      <c r="Q95" s="40">
        <f t="shared" si="15"/>
        <v>8.0213840208773861E-3</v>
      </c>
      <c r="R95" s="41">
        <v>457.5</v>
      </c>
      <c r="S95" s="41">
        <v>441.36</v>
      </c>
      <c r="T95" s="41">
        <v>444.87</v>
      </c>
      <c r="U95" s="41">
        <f t="shared" si="16"/>
        <v>441.36</v>
      </c>
      <c r="V95" s="42">
        <f t="shared" si="17"/>
        <v>0.3</v>
      </c>
      <c r="W95" s="43" t="str">
        <f t="shared" si="18"/>
        <v>No</v>
      </c>
      <c r="X95" s="44"/>
      <c r="Y95" s="45">
        <f t="shared" si="19"/>
        <v>0</v>
      </c>
      <c r="Z95" s="44"/>
      <c r="AA95" s="45">
        <f t="shared" si="20"/>
        <v>0</v>
      </c>
    </row>
    <row r="96" spans="1:27" s="17" customFormat="1" ht="12.75" customHeight="1" x14ac:dyDescent="0.2">
      <c r="A96" s="44" t="s">
        <v>99</v>
      </c>
      <c r="B96" s="46">
        <v>46001</v>
      </c>
      <c r="C96" s="38">
        <v>5628082</v>
      </c>
      <c r="D96" s="38">
        <v>5409639</v>
      </c>
      <c r="E96" s="38">
        <v>4769860</v>
      </c>
      <c r="F96" s="39">
        <v>4235152</v>
      </c>
      <c r="G96" s="38">
        <v>5227590</v>
      </c>
      <c r="H96" s="38">
        <v>5771732</v>
      </c>
      <c r="I96" s="38">
        <v>5198901</v>
      </c>
      <c r="J96" s="38">
        <v>5144471</v>
      </c>
      <c r="K96" s="38">
        <v>4706547</v>
      </c>
      <c r="L96" s="38">
        <v>4300325</v>
      </c>
      <c r="M96" s="38">
        <v>5501354</v>
      </c>
      <c r="N96" s="38">
        <v>5937121</v>
      </c>
      <c r="O96" s="38">
        <f t="shared" si="14"/>
        <v>4235152</v>
      </c>
      <c r="P96" s="38">
        <v>18470886.97000001</v>
      </c>
      <c r="Q96" s="40">
        <f t="shared" si="15"/>
        <v>0.22928796039294899</v>
      </c>
      <c r="R96" s="41">
        <v>2832.79</v>
      </c>
      <c r="S96" s="41">
        <v>2825.25</v>
      </c>
      <c r="T96" s="41">
        <v>2878.35</v>
      </c>
      <c r="U96" s="41">
        <f t="shared" si="16"/>
        <v>2825.25</v>
      </c>
      <c r="V96" s="42">
        <f t="shared" si="17"/>
        <v>0.25</v>
      </c>
      <c r="W96" s="43" t="str">
        <f t="shared" si="18"/>
        <v>No</v>
      </c>
      <c r="X96" s="44"/>
      <c r="Y96" s="45">
        <f t="shared" si="19"/>
        <v>0</v>
      </c>
      <c r="Z96" s="45"/>
      <c r="AA96" s="45">
        <f t="shared" si="20"/>
        <v>0</v>
      </c>
    </row>
    <row r="97" spans="1:27" s="17" customFormat="1" ht="12.75" customHeight="1" x14ac:dyDescent="0.2">
      <c r="A97" s="44" t="s">
        <v>71</v>
      </c>
      <c r="B97" s="46">
        <v>33002</v>
      </c>
      <c r="C97" s="38">
        <v>1513107</v>
      </c>
      <c r="D97" s="38">
        <v>1301933</v>
      </c>
      <c r="E97" s="38">
        <v>900195</v>
      </c>
      <c r="F97" s="38">
        <v>652947</v>
      </c>
      <c r="G97" s="38">
        <v>917753</v>
      </c>
      <c r="H97" s="38">
        <v>889615</v>
      </c>
      <c r="I97" s="38">
        <v>794510</v>
      </c>
      <c r="J97" s="38">
        <v>775763</v>
      </c>
      <c r="K97" s="38">
        <v>633035</v>
      </c>
      <c r="L97" s="39">
        <v>490427</v>
      </c>
      <c r="M97" s="38">
        <v>596126</v>
      </c>
      <c r="N97" s="38">
        <v>1056012</v>
      </c>
      <c r="O97" s="38">
        <f t="shared" si="14"/>
        <v>490427</v>
      </c>
      <c r="P97" s="38">
        <v>3364177.0100000007</v>
      </c>
      <c r="Q97" s="40">
        <f t="shared" si="15"/>
        <v>0.14577919013839283</v>
      </c>
      <c r="R97" s="41">
        <v>280</v>
      </c>
      <c r="S97" s="41">
        <v>280</v>
      </c>
      <c r="T97" s="41">
        <v>277</v>
      </c>
      <c r="U97" s="41">
        <f t="shared" si="16"/>
        <v>277</v>
      </c>
      <c r="V97" s="42">
        <f t="shared" si="17"/>
        <v>0.3</v>
      </c>
      <c r="W97" s="43" t="str">
        <f t="shared" si="18"/>
        <v>No</v>
      </c>
      <c r="X97" s="44"/>
      <c r="Y97" s="45">
        <f t="shared" si="19"/>
        <v>0</v>
      </c>
      <c r="Z97" s="45"/>
      <c r="AA97" s="45">
        <f t="shared" si="20"/>
        <v>0</v>
      </c>
    </row>
    <row r="98" spans="1:27" s="17" customFormat="1" ht="12.75" customHeight="1" x14ac:dyDescent="0.2">
      <c r="A98" s="44" t="s">
        <v>57</v>
      </c>
      <c r="B98" s="46">
        <v>25004</v>
      </c>
      <c r="C98" s="38">
        <v>2275360</v>
      </c>
      <c r="D98" s="38">
        <v>2171630</v>
      </c>
      <c r="E98" s="38">
        <v>1950119</v>
      </c>
      <c r="F98" s="38">
        <v>1838291</v>
      </c>
      <c r="G98" s="38">
        <v>2396596</v>
      </c>
      <c r="H98" s="38">
        <v>2581408</v>
      </c>
      <c r="I98" s="38">
        <v>2379231</v>
      </c>
      <c r="J98" s="38">
        <v>2185874</v>
      </c>
      <c r="K98" s="38">
        <v>1796018</v>
      </c>
      <c r="L98" s="39">
        <v>1632711</v>
      </c>
      <c r="M98" s="38">
        <v>1924969</v>
      </c>
      <c r="N98" s="38">
        <v>2836815</v>
      </c>
      <c r="O98" s="38">
        <f t="shared" si="14"/>
        <v>1632711</v>
      </c>
      <c r="P98" s="38">
        <v>6778678.9199999981</v>
      </c>
      <c r="Q98" s="40">
        <f t="shared" si="15"/>
        <v>0.2408597632767065</v>
      </c>
      <c r="R98" s="41">
        <v>932.3</v>
      </c>
      <c r="S98" s="41">
        <v>958.25</v>
      </c>
      <c r="T98" s="41">
        <v>987.2</v>
      </c>
      <c r="U98" s="41">
        <f t="shared" si="16"/>
        <v>932.3</v>
      </c>
      <c r="V98" s="42">
        <f t="shared" si="17"/>
        <v>0.25</v>
      </c>
      <c r="W98" s="43" t="str">
        <f t="shared" si="18"/>
        <v>No</v>
      </c>
      <c r="X98" s="48" t="s">
        <v>174</v>
      </c>
      <c r="Y98" s="45">
        <f t="shared" si="19"/>
        <v>0</v>
      </c>
      <c r="Z98" s="45"/>
      <c r="AA98" s="45">
        <f t="shared" si="20"/>
        <v>0</v>
      </c>
    </row>
    <row r="99" spans="1:27" s="17" customFormat="1" ht="12.75" customHeight="1" x14ac:dyDescent="0.2">
      <c r="A99" s="44" t="s">
        <v>65</v>
      </c>
      <c r="B99" s="46">
        <v>29004</v>
      </c>
      <c r="C99" s="38">
        <v>1089741</v>
      </c>
      <c r="D99" s="38">
        <v>995504</v>
      </c>
      <c r="E99" s="38">
        <v>761526</v>
      </c>
      <c r="F99" s="38">
        <v>533355</v>
      </c>
      <c r="G99" s="38">
        <v>1187242</v>
      </c>
      <c r="H99" s="38">
        <v>1036934</v>
      </c>
      <c r="I99" s="38">
        <v>834068</v>
      </c>
      <c r="J99" s="38">
        <v>754703</v>
      </c>
      <c r="K99" s="38">
        <v>606487</v>
      </c>
      <c r="L99" s="39">
        <v>477376</v>
      </c>
      <c r="M99" s="38">
        <v>1249141</v>
      </c>
      <c r="N99" s="38">
        <v>1563397</v>
      </c>
      <c r="O99" s="38">
        <f t="shared" si="14"/>
        <v>477376</v>
      </c>
      <c r="P99" s="38">
        <v>3737739.4100000006</v>
      </c>
      <c r="Q99" s="40">
        <f t="shared" si="15"/>
        <v>0.12771783894907748</v>
      </c>
      <c r="R99" s="41">
        <v>456.2</v>
      </c>
      <c r="S99" s="41">
        <v>465.05</v>
      </c>
      <c r="T99" s="41">
        <v>453.04</v>
      </c>
      <c r="U99" s="41">
        <f t="shared" si="16"/>
        <v>453.04</v>
      </c>
      <c r="V99" s="42">
        <f t="shared" si="17"/>
        <v>0.3</v>
      </c>
      <c r="W99" s="43" t="str">
        <f t="shared" si="18"/>
        <v>No</v>
      </c>
      <c r="X99" s="44"/>
      <c r="Y99" s="45">
        <f t="shared" si="19"/>
        <v>0</v>
      </c>
      <c r="Z99" s="45"/>
      <c r="AA99" s="45">
        <f t="shared" si="20"/>
        <v>0</v>
      </c>
    </row>
    <row r="100" spans="1:27" s="17" customFormat="1" ht="12.75" customHeight="1" x14ac:dyDescent="0.2">
      <c r="A100" s="44" t="s">
        <v>40</v>
      </c>
      <c r="B100" s="46">
        <v>17002</v>
      </c>
      <c r="C100" s="38">
        <v>5061325</v>
      </c>
      <c r="D100" s="38">
        <v>4725738</v>
      </c>
      <c r="E100" s="38">
        <v>4165783</v>
      </c>
      <c r="F100" s="38">
        <v>3795190</v>
      </c>
      <c r="G100" s="38">
        <v>5175623</v>
      </c>
      <c r="H100" s="38">
        <v>4693133</v>
      </c>
      <c r="I100" s="38">
        <v>4466703</v>
      </c>
      <c r="J100" s="38">
        <v>4382876</v>
      </c>
      <c r="K100" s="38">
        <v>3831712</v>
      </c>
      <c r="L100" s="39">
        <v>3767800</v>
      </c>
      <c r="M100" s="38">
        <v>5482446</v>
      </c>
      <c r="N100" s="38">
        <v>5075443</v>
      </c>
      <c r="O100" s="38">
        <f t="shared" si="14"/>
        <v>3767800</v>
      </c>
      <c r="P100" s="38">
        <v>19050516.070000015</v>
      </c>
      <c r="Q100" s="40">
        <f t="shared" si="15"/>
        <v>0.19777941900132456</v>
      </c>
      <c r="R100" s="41">
        <v>2783.9</v>
      </c>
      <c r="S100" s="41">
        <v>2791.14</v>
      </c>
      <c r="T100" s="41">
        <v>2795.95</v>
      </c>
      <c r="U100" s="41">
        <f t="shared" si="16"/>
        <v>2783.9</v>
      </c>
      <c r="V100" s="42">
        <f t="shared" si="17"/>
        <v>0.25</v>
      </c>
      <c r="W100" s="43" t="str">
        <f t="shared" si="18"/>
        <v>No</v>
      </c>
      <c r="X100" s="44"/>
      <c r="Y100" s="45">
        <f t="shared" si="19"/>
        <v>0</v>
      </c>
      <c r="Z100" s="45"/>
      <c r="AA100" s="45">
        <f t="shared" si="20"/>
        <v>0</v>
      </c>
    </row>
    <row r="101" spans="1:27" s="17" customFormat="1" ht="12.75" customHeight="1" x14ac:dyDescent="0.2">
      <c r="A101" s="44" t="s">
        <v>144</v>
      </c>
      <c r="B101" s="46">
        <v>62006</v>
      </c>
      <c r="C101" s="38">
        <v>1985840</v>
      </c>
      <c r="D101" s="38">
        <v>2005358</v>
      </c>
      <c r="E101" s="38">
        <v>1869234</v>
      </c>
      <c r="F101" s="38">
        <v>1703338</v>
      </c>
      <c r="G101" s="38">
        <v>1761466</v>
      </c>
      <c r="H101" s="38">
        <v>1631795</v>
      </c>
      <c r="I101" s="38">
        <v>1495530</v>
      </c>
      <c r="J101" s="38">
        <v>1429643</v>
      </c>
      <c r="K101" s="38">
        <v>1270795</v>
      </c>
      <c r="L101" s="39">
        <v>1062680</v>
      </c>
      <c r="M101" s="38">
        <v>1441982</v>
      </c>
      <c r="N101" s="38">
        <v>1675063</v>
      </c>
      <c r="O101" s="38">
        <f t="shared" ref="O101:O132" si="21">MIN(C101:N101)</f>
        <v>1062680</v>
      </c>
      <c r="P101" s="38">
        <v>4890263.2400000012</v>
      </c>
      <c r="Q101" s="40">
        <f t="shared" ref="Q101:Q132" si="22">O101/P101</f>
        <v>0.21730527537000233</v>
      </c>
      <c r="R101" s="41">
        <v>660.42</v>
      </c>
      <c r="S101" s="41">
        <v>627.02</v>
      </c>
      <c r="T101" s="41">
        <v>618.41999999999996</v>
      </c>
      <c r="U101" s="41">
        <f t="shared" ref="U101:U132" si="23">MIN(R101:T101)</f>
        <v>618.41999999999996</v>
      </c>
      <c r="V101" s="42">
        <f t="shared" ref="V101:V132" si="24">IF(U101&gt;600,0.25,IF(U101&lt;=200,0.4,0.3))</f>
        <v>0.25</v>
      </c>
      <c r="W101" s="43" t="str">
        <f t="shared" ref="W101:W132" si="25">IF(Q101&gt;V101,"Yes","No")</f>
        <v>No</v>
      </c>
      <c r="X101" s="44"/>
      <c r="Y101" s="45">
        <f t="shared" ref="Y101:Y132" si="26">ROUND(IF(Q101&lt;=V101,0,(Q101-V101)*P101),0)</f>
        <v>0</v>
      </c>
      <c r="Z101" s="44"/>
      <c r="AA101" s="45">
        <f t="shared" ref="AA101:AA132" si="27">IF(Y101&gt;Z101,Z101,Y101)</f>
        <v>0</v>
      </c>
    </row>
    <row r="102" spans="1:27" s="17" customFormat="1" ht="12.75" customHeight="1" x14ac:dyDescent="0.2">
      <c r="A102" s="44" t="s">
        <v>93</v>
      </c>
      <c r="B102" s="46">
        <v>43002</v>
      </c>
      <c r="C102" s="38">
        <v>820611</v>
      </c>
      <c r="D102" s="38">
        <v>776454</v>
      </c>
      <c r="E102" s="38">
        <v>740376</v>
      </c>
      <c r="F102" s="38">
        <v>684916</v>
      </c>
      <c r="G102" s="38">
        <v>757351</v>
      </c>
      <c r="H102" s="38">
        <v>690496</v>
      </c>
      <c r="I102" s="38">
        <v>636844</v>
      </c>
      <c r="J102" s="38">
        <v>647224</v>
      </c>
      <c r="K102" s="38">
        <v>589660</v>
      </c>
      <c r="L102" s="39">
        <v>570459</v>
      </c>
      <c r="M102" s="38">
        <v>656355</v>
      </c>
      <c r="N102" s="38">
        <v>876649</v>
      </c>
      <c r="O102" s="38">
        <f t="shared" si="21"/>
        <v>570459</v>
      </c>
      <c r="P102" s="38">
        <v>2111503.6900000009</v>
      </c>
      <c r="Q102" s="40">
        <f t="shared" si="22"/>
        <v>0.27016718119019711</v>
      </c>
      <c r="R102" s="41">
        <v>244</v>
      </c>
      <c r="S102" s="41">
        <v>249</v>
      </c>
      <c r="T102" s="41">
        <v>239</v>
      </c>
      <c r="U102" s="41">
        <f t="shared" si="23"/>
        <v>239</v>
      </c>
      <c r="V102" s="42">
        <f t="shared" si="24"/>
        <v>0.3</v>
      </c>
      <c r="W102" s="43" t="str">
        <f t="shared" si="25"/>
        <v>No</v>
      </c>
      <c r="X102" s="44"/>
      <c r="Y102" s="45">
        <f t="shared" si="26"/>
        <v>0</v>
      </c>
      <c r="Z102" s="45"/>
      <c r="AA102" s="45">
        <f t="shared" si="27"/>
        <v>0</v>
      </c>
    </row>
    <row r="103" spans="1:27" s="17" customFormat="1" ht="12.75" customHeight="1" x14ac:dyDescent="0.2">
      <c r="A103" s="44" t="s">
        <v>41</v>
      </c>
      <c r="B103" s="46">
        <v>17003</v>
      </c>
      <c r="C103" s="38">
        <v>870429</v>
      </c>
      <c r="D103" s="38">
        <v>829983</v>
      </c>
      <c r="E103" s="38">
        <v>732065</v>
      </c>
      <c r="F103" s="39">
        <v>656784</v>
      </c>
      <c r="G103" s="38">
        <v>822936</v>
      </c>
      <c r="H103" s="38">
        <v>805508</v>
      </c>
      <c r="I103" s="38">
        <v>728176</v>
      </c>
      <c r="J103" s="38">
        <v>739025</v>
      </c>
      <c r="K103" s="38">
        <v>678255</v>
      </c>
      <c r="L103" s="38">
        <v>661440</v>
      </c>
      <c r="M103" s="38">
        <v>874973</v>
      </c>
      <c r="N103" s="38">
        <v>849698</v>
      </c>
      <c r="O103" s="38">
        <f t="shared" si="21"/>
        <v>656784</v>
      </c>
      <c r="P103" s="38">
        <v>1997316.649999998</v>
      </c>
      <c r="Q103" s="40">
        <f t="shared" si="22"/>
        <v>0.32883318726652616</v>
      </c>
      <c r="R103" s="41">
        <v>200</v>
      </c>
      <c r="S103" s="41">
        <v>215</v>
      </c>
      <c r="T103" s="41">
        <v>213</v>
      </c>
      <c r="U103" s="41">
        <f t="shared" si="23"/>
        <v>200</v>
      </c>
      <c r="V103" s="42">
        <f t="shared" si="24"/>
        <v>0.4</v>
      </c>
      <c r="W103" s="43" t="str">
        <f t="shared" si="25"/>
        <v>No</v>
      </c>
      <c r="X103" s="44"/>
      <c r="Y103" s="45">
        <f t="shared" si="26"/>
        <v>0</v>
      </c>
      <c r="Z103" s="45"/>
      <c r="AA103" s="45">
        <f t="shared" si="27"/>
        <v>0</v>
      </c>
    </row>
    <row r="104" spans="1:27" s="17" customFormat="1" ht="12.75" customHeight="1" x14ac:dyDescent="0.2">
      <c r="A104" s="44" t="s">
        <v>114</v>
      </c>
      <c r="B104" s="46">
        <v>51003</v>
      </c>
      <c r="C104" s="38">
        <v>433946</v>
      </c>
      <c r="D104" s="38">
        <v>424516</v>
      </c>
      <c r="E104" s="38">
        <v>400547</v>
      </c>
      <c r="F104" s="39">
        <v>371258</v>
      </c>
      <c r="G104" s="38">
        <v>427912</v>
      </c>
      <c r="H104" s="38">
        <v>438383</v>
      </c>
      <c r="I104" s="38">
        <v>410533</v>
      </c>
      <c r="J104" s="38">
        <v>399925</v>
      </c>
      <c r="K104" s="38">
        <v>392374</v>
      </c>
      <c r="L104" s="38">
        <v>372388</v>
      </c>
      <c r="M104" s="38">
        <v>441731</v>
      </c>
      <c r="N104" s="38">
        <v>576896</v>
      </c>
      <c r="O104" s="38">
        <f t="shared" si="21"/>
        <v>371258</v>
      </c>
      <c r="P104" s="38">
        <v>1916810.5599999982</v>
      </c>
      <c r="Q104" s="40">
        <f t="shared" si="22"/>
        <v>0.19368528520627534</v>
      </c>
      <c r="R104" s="41">
        <v>246</v>
      </c>
      <c r="S104" s="41">
        <v>237</v>
      </c>
      <c r="T104" s="41">
        <v>237</v>
      </c>
      <c r="U104" s="41">
        <f t="shared" si="23"/>
        <v>237</v>
      </c>
      <c r="V104" s="42">
        <f t="shared" si="24"/>
        <v>0.3</v>
      </c>
      <c r="W104" s="43" t="str">
        <f t="shared" si="25"/>
        <v>No</v>
      </c>
      <c r="X104" s="44"/>
      <c r="Y104" s="45">
        <f t="shared" si="26"/>
        <v>0</v>
      </c>
      <c r="Z104" s="45"/>
      <c r="AA104" s="45">
        <f t="shared" si="27"/>
        <v>0</v>
      </c>
    </row>
    <row r="105" spans="1:27" s="17" customFormat="1" ht="12.75" customHeight="1" x14ac:dyDescent="0.2">
      <c r="A105" s="44" t="s">
        <v>21</v>
      </c>
      <c r="B105" s="46">
        <v>9002</v>
      </c>
      <c r="C105" s="38">
        <v>535869</v>
      </c>
      <c r="D105" s="38">
        <v>799707</v>
      </c>
      <c r="E105" s="38">
        <v>658365</v>
      </c>
      <c r="F105" s="39">
        <v>529730</v>
      </c>
      <c r="G105" s="38">
        <v>738280</v>
      </c>
      <c r="H105" s="38">
        <v>670756</v>
      </c>
      <c r="I105" s="38">
        <v>744159</v>
      </c>
      <c r="J105" s="38">
        <v>756627</v>
      </c>
      <c r="K105" s="38">
        <v>695007</v>
      </c>
      <c r="L105" s="38">
        <v>642043</v>
      </c>
      <c r="M105" s="38">
        <v>787616</v>
      </c>
      <c r="N105" s="38">
        <v>665362</v>
      </c>
      <c r="O105" s="38">
        <f t="shared" si="21"/>
        <v>529730</v>
      </c>
      <c r="P105" s="38">
        <v>3329579.1799999988</v>
      </c>
      <c r="Q105" s="40">
        <f t="shared" si="22"/>
        <v>0.15909818369299156</v>
      </c>
      <c r="R105" s="41">
        <v>297.47000000000003</v>
      </c>
      <c r="S105" s="41">
        <v>292</v>
      </c>
      <c r="T105" s="41">
        <v>285</v>
      </c>
      <c r="U105" s="41">
        <f t="shared" si="23"/>
        <v>285</v>
      </c>
      <c r="V105" s="42">
        <f t="shared" si="24"/>
        <v>0.3</v>
      </c>
      <c r="W105" s="43" t="str">
        <f t="shared" si="25"/>
        <v>No</v>
      </c>
      <c r="X105" s="44"/>
      <c r="Y105" s="45">
        <f t="shared" si="26"/>
        <v>0</v>
      </c>
      <c r="Z105" s="44"/>
      <c r="AA105" s="45">
        <f t="shared" si="27"/>
        <v>0</v>
      </c>
    </row>
    <row r="106" spans="1:27" s="17" customFormat="1" ht="12.75" customHeight="1" x14ac:dyDescent="0.2">
      <c r="A106" s="44" t="s">
        <v>130</v>
      </c>
      <c r="B106" s="46">
        <v>56007</v>
      </c>
      <c r="C106" s="38">
        <v>900545</v>
      </c>
      <c r="D106" s="38">
        <v>810138</v>
      </c>
      <c r="E106" s="38">
        <v>650326</v>
      </c>
      <c r="F106" s="38">
        <v>505757</v>
      </c>
      <c r="G106" s="38">
        <v>774958</v>
      </c>
      <c r="H106" s="38">
        <v>789442</v>
      </c>
      <c r="I106" s="38">
        <v>612067</v>
      </c>
      <c r="J106" s="38">
        <v>512781</v>
      </c>
      <c r="K106" s="39">
        <v>403831</v>
      </c>
      <c r="L106" s="38">
        <v>435988</v>
      </c>
      <c r="M106" s="38">
        <v>682864</v>
      </c>
      <c r="N106" s="38">
        <v>1009862</v>
      </c>
      <c r="O106" s="38">
        <f t="shared" si="21"/>
        <v>403831</v>
      </c>
      <c r="P106" s="38">
        <v>2142434.0299999993</v>
      </c>
      <c r="Q106" s="40">
        <f t="shared" si="22"/>
        <v>0.18849168485248535</v>
      </c>
      <c r="R106" s="41">
        <v>227</v>
      </c>
      <c r="S106" s="41">
        <v>254</v>
      </c>
      <c r="T106" s="41">
        <v>266</v>
      </c>
      <c r="U106" s="41">
        <f t="shared" si="23"/>
        <v>227</v>
      </c>
      <c r="V106" s="42">
        <f t="shared" si="24"/>
        <v>0.3</v>
      </c>
      <c r="W106" s="43" t="str">
        <f t="shared" si="25"/>
        <v>No</v>
      </c>
      <c r="X106" s="44"/>
      <c r="Y106" s="45">
        <f t="shared" si="26"/>
        <v>0</v>
      </c>
      <c r="Z106" s="45"/>
      <c r="AA106" s="45">
        <f t="shared" si="27"/>
        <v>0</v>
      </c>
    </row>
    <row r="107" spans="1:27" s="17" customFormat="1" ht="12.75" customHeight="1" x14ac:dyDescent="0.2">
      <c r="A107" s="44" t="s">
        <v>54</v>
      </c>
      <c r="B107" s="46">
        <v>23003</v>
      </c>
      <c r="C107" s="38">
        <v>-193556</v>
      </c>
      <c r="D107" s="38">
        <v>-241505</v>
      </c>
      <c r="E107" s="38">
        <v>-336797</v>
      </c>
      <c r="F107" s="38">
        <v>-359266</v>
      </c>
      <c r="G107" s="38">
        <v>-537631</v>
      </c>
      <c r="H107" s="38">
        <v>-651834</v>
      </c>
      <c r="I107" s="38">
        <v>-642221</v>
      </c>
      <c r="J107" s="38">
        <v>-777625</v>
      </c>
      <c r="K107" s="39">
        <v>-830497</v>
      </c>
      <c r="L107" s="38">
        <v>78077</v>
      </c>
      <c r="M107" s="38">
        <v>4535</v>
      </c>
      <c r="N107" s="38">
        <v>58354</v>
      </c>
      <c r="O107" s="38">
        <f t="shared" si="21"/>
        <v>-830497</v>
      </c>
      <c r="P107" s="38">
        <v>2239044.2400000002</v>
      </c>
      <c r="Q107" s="40">
        <f t="shared" si="22"/>
        <v>-0.37091585113119513</v>
      </c>
      <c r="R107" s="41">
        <v>136</v>
      </c>
      <c r="S107" s="41">
        <v>134</v>
      </c>
      <c r="T107" s="41">
        <v>136</v>
      </c>
      <c r="U107" s="41">
        <f t="shared" si="23"/>
        <v>134</v>
      </c>
      <c r="V107" s="42">
        <f t="shared" si="24"/>
        <v>0.4</v>
      </c>
      <c r="W107" s="43" t="str">
        <f t="shared" si="25"/>
        <v>No</v>
      </c>
      <c r="X107" s="44"/>
      <c r="Y107" s="45">
        <f t="shared" si="26"/>
        <v>0</v>
      </c>
      <c r="Z107" s="45"/>
      <c r="AA107" s="45">
        <f t="shared" si="27"/>
        <v>0</v>
      </c>
    </row>
    <row r="108" spans="1:27" s="17" customFormat="1" ht="12.75" customHeight="1" x14ac:dyDescent="0.2">
      <c r="A108" s="44" t="s">
        <v>148</v>
      </c>
      <c r="B108" s="46">
        <v>65001</v>
      </c>
      <c r="C108" s="38">
        <v>-174179</v>
      </c>
      <c r="D108" s="38">
        <v>-1173633</v>
      </c>
      <c r="E108" s="38">
        <v>-2183216</v>
      </c>
      <c r="F108" s="38">
        <v>-3100534</v>
      </c>
      <c r="G108" s="38">
        <v>-4161664</v>
      </c>
      <c r="H108" s="38">
        <v>-5160168</v>
      </c>
      <c r="I108" s="39">
        <v>-6021734</v>
      </c>
      <c r="J108" s="38">
        <v>-4228217</v>
      </c>
      <c r="K108" s="38">
        <v>-5104094</v>
      </c>
      <c r="L108" s="38">
        <v>-5382969</v>
      </c>
      <c r="M108" s="38">
        <v>-5827690</v>
      </c>
      <c r="N108" s="38">
        <v>681338</v>
      </c>
      <c r="O108" s="38">
        <f t="shared" si="21"/>
        <v>-6021734</v>
      </c>
      <c r="P108" s="38">
        <v>20546908.350000016</v>
      </c>
      <c r="Q108" s="40">
        <f t="shared" si="22"/>
        <v>-0.29307250986010241</v>
      </c>
      <c r="R108" s="41">
        <v>1402.8</v>
      </c>
      <c r="S108" s="41">
        <v>1371.56</v>
      </c>
      <c r="T108" s="41">
        <v>1339.16</v>
      </c>
      <c r="U108" s="41">
        <f t="shared" si="23"/>
        <v>1339.16</v>
      </c>
      <c r="V108" s="42">
        <f t="shared" si="24"/>
        <v>0.25</v>
      </c>
      <c r="W108" s="43" t="str">
        <f t="shared" si="25"/>
        <v>No</v>
      </c>
      <c r="X108" s="44"/>
      <c r="Y108" s="45">
        <f t="shared" si="26"/>
        <v>0</v>
      </c>
      <c r="Z108" s="44"/>
      <c r="AA108" s="45">
        <f t="shared" si="27"/>
        <v>0</v>
      </c>
    </row>
    <row r="109" spans="1:27" s="17" customFormat="1" ht="12.75" customHeight="1" x14ac:dyDescent="0.2">
      <c r="A109" s="44" t="s">
        <v>84</v>
      </c>
      <c r="B109" s="46">
        <v>39005</v>
      </c>
      <c r="C109" s="38">
        <v>806888</v>
      </c>
      <c r="D109" s="38">
        <v>761931</v>
      </c>
      <c r="E109" s="38">
        <v>693303</v>
      </c>
      <c r="F109" s="38">
        <v>638134</v>
      </c>
      <c r="G109" s="38">
        <v>770971</v>
      </c>
      <c r="H109" s="38">
        <v>766722</v>
      </c>
      <c r="I109" s="38">
        <v>696945</v>
      </c>
      <c r="J109" s="38">
        <v>669359</v>
      </c>
      <c r="K109" s="38">
        <v>613302</v>
      </c>
      <c r="L109" s="39">
        <v>578929</v>
      </c>
      <c r="M109" s="38">
        <v>760597</v>
      </c>
      <c r="N109" s="38">
        <v>917845</v>
      </c>
      <c r="O109" s="38">
        <f t="shared" si="21"/>
        <v>578929</v>
      </c>
      <c r="P109" s="38">
        <v>1542707.92</v>
      </c>
      <c r="Q109" s="40">
        <f t="shared" si="22"/>
        <v>0.37526805462955037</v>
      </c>
      <c r="R109" s="41">
        <v>158</v>
      </c>
      <c r="S109" s="41">
        <v>153</v>
      </c>
      <c r="T109" s="41">
        <v>170</v>
      </c>
      <c r="U109" s="41">
        <f t="shared" si="23"/>
        <v>153</v>
      </c>
      <c r="V109" s="42">
        <f t="shared" si="24"/>
        <v>0.4</v>
      </c>
      <c r="W109" s="43" t="str">
        <f t="shared" si="25"/>
        <v>No</v>
      </c>
      <c r="X109" s="44"/>
      <c r="Y109" s="45">
        <f t="shared" si="26"/>
        <v>0</v>
      </c>
      <c r="Z109" s="45"/>
      <c r="AA109" s="45">
        <f t="shared" si="27"/>
        <v>0</v>
      </c>
    </row>
    <row r="110" spans="1:27" s="17" customFormat="1" ht="12.75" customHeight="1" x14ac:dyDescent="0.2">
      <c r="A110" s="44" t="s">
        <v>137</v>
      </c>
      <c r="B110" s="46">
        <v>60004</v>
      </c>
      <c r="C110" s="38">
        <v>1109890</v>
      </c>
      <c r="D110" s="38">
        <v>1070659</v>
      </c>
      <c r="E110" s="38">
        <v>1034003</v>
      </c>
      <c r="F110" s="39">
        <v>926662</v>
      </c>
      <c r="G110" s="38">
        <v>1176450</v>
      </c>
      <c r="H110" s="38">
        <v>1136914</v>
      </c>
      <c r="I110" s="38">
        <v>1061507</v>
      </c>
      <c r="J110" s="38">
        <v>1091233</v>
      </c>
      <c r="K110" s="38">
        <v>1024437</v>
      </c>
      <c r="L110" s="38">
        <v>979113</v>
      </c>
      <c r="M110" s="38">
        <v>1196779</v>
      </c>
      <c r="N110" s="38">
        <v>1182085</v>
      </c>
      <c r="O110" s="38">
        <f t="shared" si="21"/>
        <v>926662</v>
      </c>
      <c r="P110" s="38">
        <v>3100646.8800000008</v>
      </c>
      <c r="Q110" s="40">
        <f t="shared" si="22"/>
        <v>0.29886086222111169</v>
      </c>
      <c r="R110" s="41">
        <v>419</v>
      </c>
      <c r="S110" s="41">
        <v>442</v>
      </c>
      <c r="T110" s="41">
        <v>437</v>
      </c>
      <c r="U110" s="41">
        <f t="shared" si="23"/>
        <v>419</v>
      </c>
      <c r="V110" s="42">
        <f t="shared" si="24"/>
        <v>0.3</v>
      </c>
      <c r="W110" s="43" t="str">
        <f t="shared" si="25"/>
        <v>No</v>
      </c>
      <c r="X110" s="44"/>
      <c r="Y110" s="45">
        <f t="shared" si="26"/>
        <v>0</v>
      </c>
      <c r="Z110" s="44"/>
      <c r="AA110" s="45">
        <f t="shared" si="27"/>
        <v>0</v>
      </c>
    </row>
    <row r="111" spans="1:27" s="17" customFormat="1" ht="12.75" customHeight="1" x14ac:dyDescent="0.2">
      <c r="A111" s="44" t="s">
        <v>72</v>
      </c>
      <c r="B111" s="46">
        <v>33003</v>
      </c>
      <c r="C111" s="38">
        <v>1127926</v>
      </c>
      <c r="D111" s="38">
        <v>1112729</v>
      </c>
      <c r="E111" s="38">
        <v>978775</v>
      </c>
      <c r="F111" s="38">
        <v>930210</v>
      </c>
      <c r="G111" s="38">
        <v>1102938</v>
      </c>
      <c r="H111" s="38">
        <v>1059420</v>
      </c>
      <c r="I111" s="38">
        <v>927794</v>
      </c>
      <c r="J111" s="38">
        <v>871888</v>
      </c>
      <c r="K111" s="38">
        <v>726909</v>
      </c>
      <c r="L111" s="39">
        <v>616258</v>
      </c>
      <c r="M111" s="38">
        <v>929390</v>
      </c>
      <c r="N111" s="38">
        <v>1457328</v>
      </c>
      <c r="O111" s="38">
        <f t="shared" si="21"/>
        <v>616258</v>
      </c>
      <c r="P111" s="38">
        <v>4225489.7000000048</v>
      </c>
      <c r="Q111" s="40">
        <f t="shared" si="22"/>
        <v>0.145842977679013</v>
      </c>
      <c r="R111" s="41">
        <v>516.69000000000005</v>
      </c>
      <c r="S111" s="41">
        <v>521.03</v>
      </c>
      <c r="T111" s="41">
        <v>534</v>
      </c>
      <c r="U111" s="41">
        <f t="shared" si="23"/>
        <v>516.69000000000005</v>
      </c>
      <c r="V111" s="42">
        <f t="shared" si="24"/>
        <v>0.3</v>
      </c>
      <c r="W111" s="43" t="str">
        <f t="shared" si="25"/>
        <v>No</v>
      </c>
      <c r="X111" s="44"/>
      <c r="Y111" s="45">
        <f t="shared" si="26"/>
        <v>0</v>
      </c>
      <c r="Z111" s="45"/>
      <c r="AA111" s="45">
        <f t="shared" si="27"/>
        <v>0</v>
      </c>
    </row>
    <row r="112" spans="1:27" s="17" customFormat="1" ht="12.75" customHeight="1" x14ac:dyDescent="0.2">
      <c r="A112" s="44" t="s">
        <v>69</v>
      </c>
      <c r="B112" s="46">
        <v>32002</v>
      </c>
      <c r="C112" s="38">
        <v>4783435</v>
      </c>
      <c r="D112" s="38">
        <v>4776649</v>
      </c>
      <c r="E112" s="38">
        <v>4180372</v>
      </c>
      <c r="F112" s="39">
        <v>3598832</v>
      </c>
      <c r="G112" s="38">
        <v>5324787</v>
      </c>
      <c r="H112" s="38">
        <v>5044661</v>
      </c>
      <c r="I112" s="38">
        <v>4707930</v>
      </c>
      <c r="J112" s="38">
        <v>5112627</v>
      </c>
      <c r="K112" s="38">
        <v>4731562</v>
      </c>
      <c r="L112" s="38">
        <v>4311595</v>
      </c>
      <c r="M112" s="38">
        <v>5728814</v>
      </c>
      <c r="N112" s="38">
        <v>5336443</v>
      </c>
      <c r="O112" s="38">
        <f t="shared" si="21"/>
        <v>3598832</v>
      </c>
      <c r="P112" s="38">
        <v>17711956.920000017</v>
      </c>
      <c r="Q112" s="40">
        <f t="shared" si="22"/>
        <v>0.20318658272797993</v>
      </c>
      <c r="R112" s="41">
        <v>2682.24</v>
      </c>
      <c r="S112" s="41">
        <v>2716.42</v>
      </c>
      <c r="T112" s="41">
        <v>2669</v>
      </c>
      <c r="U112" s="41">
        <f t="shared" si="23"/>
        <v>2669</v>
      </c>
      <c r="V112" s="42">
        <f t="shared" si="24"/>
        <v>0.25</v>
      </c>
      <c r="W112" s="43" t="str">
        <f t="shared" si="25"/>
        <v>No</v>
      </c>
      <c r="X112" s="44"/>
      <c r="Y112" s="45">
        <f t="shared" si="26"/>
        <v>0</v>
      </c>
      <c r="Z112" s="45"/>
      <c r="AA112" s="45">
        <f t="shared" si="27"/>
        <v>0</v>
      </c>
    </row>
    <row r="113" spans="1:27" s="17" customFormat="1" ht="12.75" customHeight="1" x14ac:dyDescent="0.2">
      <c r="A113" s="44" t="s">
        <v>1</v>
      </c>
      <c r="B113" s="46">
        <v>1001</v>
      </c>
      <c r="C113" s="38">
        <v>769895</v>
      </c>
      <c r="D113" s="38">
        <v>740388</v>
      </c>
      <c r="E113" s="38">
        <v>671432</v>
      </c>
      <c r="F113" s="39">
        <v>631031</v>
      </c>
      <c r="G113" s="38">
        <v>822245</v>
      </c>
      <c r="H113" s="38">
        <v>793350</v>
      </c>
      <c r="I113" s="38">
        <v>702328</v>
      </c>
      <c r="J113" s="38">
        <v>668766</v>
      </c>
      <c r="K113" s="38">
        <v>701025</v>
      </c>
      <c r="L113" s="38">
        <v>646931</v>
      </c>
      <c r="M113" s="38">
        <v>746863</v>
      </c>
      <c r="N113" s="38">
        <v>850288</v>
      </c>
      <c r="O113" s="38">
        <f t="shared" si="21"/>
        <v>631031</v>
      </c>
      <c r="P113" s="38">
        <v>2944942.6999999988</v>
      </c>
      <c r="Q113" s="40">
        <f t="shared" si="22"/>
        <v>0.21427615552587839</v>
      </c>
      <c r="R113" s="41">
        <v>309</v>
      </c>
      <c r="S113" s="41">
        <v>299</v>
      </c>
      <c r="T113" s="41">
        <v>341</v>
      </c>
      <c r="U113" s="41">
        <f t="shared" si="23"/>
        <v>299</v>
      </c>
      <c r="V113" s="42">
        <f t="shared" si="24"/>
        <v>0.3</v>
      </c>
      <c r="W113" s="43" t="str">
        <f t="shared" si="25"/>
        <v>No</v>
      </c>
      <c r="X113" s="44"/>
      <c r="Y113" s="45">
        <f t="shared" si="26"/>
        <v>0</v>
      </c>
      <c r="Z113" s="44"/>
      <c r="AA113" s="45">
        <f t="shared" si="27"/>
        <v>0</v>
      </c>
    </row>
    <row r="114" spans="1:27" s="17" customFormat="1" ht="12.75" customHeight="1" x14ac:dyDescent="0.2">
      <c r="A114" s="44" t="s">
        <v>25</v>
      </c>
      <c r="B114" s="46">
        <v>11005</v>
      </c>
      <c r="C114" s="38">
        <v>1595492</v>
      </c>
      <c r="D114" s="38">
        <v>1524988</v>
      </c>
      <c r="E114" s="38">
        <v>1332541</v>
      </c>
      <c r="F114" s="38">
        <v>1148015</v>
      </c>
      <c r="G114" s="38">
        <v>1422153</v>
      </c>
      <c r="H114" s="38">
        <v>1384926</v>
      </c>
      <c r="I114" s="38">
        <v>1250076</v>
      </c>
      <c r="J114" s="38">
        <v>1124150</v>
      </c>
      <c r="K114" s="38">
        <v>1012670</v>
      </c>
      <c r="L114" s="39">
        <v>909170</v>
      </c>
      <c r="M114" s="38">
        <v>1318747</v>
      </c>
      <c r="N114" s="38">
        <v>1749799</v>
      </c>
      <c r="O114" s="38">
        <f t="shared" si="21"/>
        <v>909170</v>
      </c>
      <c r="P114" s="38">
        <v>3878254.6599999988</v>
      </c>
      <c r="Q114" s="40">
        <f t="shared" si="22"/>
        <v>0.23442761749946567</v>
      </c>
      <c r="R114" s="41">
        <v>500.08</v>
      </c>
      <c r="S114" s="41">
        <v>503.4</v>
      </c>
      <c r="T114" s="41">
        <v>503.37</v>
      </c>
      <c r="U114" s="41">
        <f t="shared" si="23"/>
        <v>500.08</v>
      </c>
      <c r="V114" s="42">
        <f t="shared" si="24"/>
        <v>0.3</v>
      </c>
      <c r="W114" s="43" t="str">
        <f t="shared" si="25"/>
        <v>No</v>
      </c>
      <c r="X114" s="44"/>
      <c r="Y114" s="45">
        <f t="shared" si="26"/>
        <v>0</v>
      </c>
      <c r="Z114" s="44"/>
      <c r="AA114" s="45">
        <f t="shared" si="27"/>
        <v>0</v>
      </c>
    </row>
    <row r="115" spans="1:27" s="17" customFormat="1" ht="12.75" customHeight="1" x14ac:dyDescent="0.2">
      <c r="A115" s="44" t="s">
        <v>115</v>
      </c>
      <c r="B115" s="46">
        <v>51004</v>
      </c>
      <c r="C115" s="38">
        <v>11647270</v>
      </c>
      <c r="D115" s="38">
        <v>9661896</v>
      </c>
      <c r="E115" s="39">
        <v>6026005</v>
      </c>
      <c r="F115" s="38">
        <v>7118076</v>
      </c>
      <c r="G115" s="38">
        <v>16479638</v>
      </c>
      <c r="H115" s="38">
        <v>17069978</v>
      </c>
      <c r="I115" s="38">
        <v>13848477</v>
      </c>
      <c r="J115" s="38">
        <v>13941973</v>
      </c>
      <c r="K115" s="38">
        <v>10361699</v>
      </c>
      <c r="L115" s="38">
        <v>8426996</v>
      </c>
      <c r="M115" s="38">
        <v>18911741</v>
      </c>
      <c r="N115" s="38">
        <v>14647535</v>
      </c>
      <c r="O115" s="38">
        <f t="shared" si="21"/>
        <v>6026005</v>
      </c>
      <c r="P115" s="38">
        <v>91871920.710000008</v>
      </c>
      <c r="Q115" s="40">
        <f t="shared" si="22"/>
        <v>6.5591368433686029E-2</v>
      </c>
      <c r="R115" s="41">
        <v>13656.02</v>
      </c>
      <c r="S115" s="41">
        <v>13628.25</v>
      </c>
      <c r="T115" s="41">
        <v>13680.67</v>
      </c>
      <c r="U115" s="41">
        <f t="shared" si="23"/>
        <v>13628.25</v>
      </c>
      <c r="V115" s="42">
        <f t="shared" si="24"/>
        <v>0.25</v>
      </c>
      <c r="W115" s="43" t="str">
        <f t="shared" si="25"/>
        <v>No</v>
      </c>
      <c r="X115" s="44"/>
      <c r="Y115" s="45">
        <f t="shared" si="26"/>
        <v>0</v>
      </c>
      <c r="Z115" s="45"/>
      <c r="AA115" s="45">
        <f t="shared" si="27"/>
        <v>0</v>
      </c>
    </row>
    <row r="116" spans="1:27" s="17" customFormat="1" ht="12.75" customHeight="1" x14ac:dyDescent="0.2">
      <c r="A116" s="44" t="s">
        <v>128</v>
      </c>
      <c r="B116" s="46">
        <v>56004</v>
      </c>
      <c r="C116" s="38">
        <v>1469437</v>
      </c>
      <c r="D116" s="38">
        <v>1249761</v>
      </c>
      <c r="E116" s="38">
        <v>1120153</v>
      </c>
      <c r="F116" s="38">
        <v>1008729</v>
      </c>
      <c r="G116" s="38">
        <v>1294980</v>
      </c>
      <c r="H116" s="38">
        <v>1227823</v>
      </c>
      <c r="I116" s="38">
        <v>1156398</v>
      </c>
      <c r="J116" s="38">
        <v>1120599</v>
      </c>
      <c r="K116" s="39">
        <v>964953</v>
      </c>
      <c r="L116" s="38">
        <v>1019727</v>
      </c>
      <c r="M116" s="38">
        <v>1370731</v>
      </c>
      <c r="N116" s="38">
        <v>1311282</v>
      </c>
      <c r="O116" s="38">
        <f t="shared" si="21"/>
        <v>964953</v>
      </c>
      <c r="P116" s="38">
        <v>4375111.0599999987</v>
      </c>
      <c r="Q116" s="40">
        <f t="shared" si="22"/>
        <v>0.22055508689189715</v>
      </c>
      <c r="R116" s="41">
        <v>617.35</v>
      </c>
      <c r="S116" s="41">
        <v>592.05999999999995</v>
      </c>
      <c r="T116" s="41">
        <v>591.65</v>
      </c>
      <c r="U116" s="41">
        <f t="shared" si="23"/>
        <v>591.65</v>
      </c>
      <c r="V116" s="42">
        <f t="shared" si="24"/>
        <v>0.3</v>
      </c>
      <c r="W116" s="43" t="str">
        <f t="shared" si="25"/>
        <v>No</v>
      </c>
      <c r="X116" s="44"/>
      <c r="Y116" s="45">
        <f t="shared" si="26"/>
        <v>0</v>
      </c>
      <c r="Z116" s="45"/>
      <c r="AA116" s="45">
        <f t="shared" si="27"/>
        <v>0</v>
      </c>
    </row>
    <row r="117" spans="1:27" s="17" customFormat="1" ht="12.75" customHeight="1" x14ac:dyDescent="0.2">
      <c r="A117" s="44" t="s">
        <v>122</v>
      </c>
      <c r="B117" s="46">
        <v>54004</v>
      </c>
      <c r="C117" s="38">
        <v>448638</v>
      </c>
      <c r="D117" s="38">
        <v>459739</v>
      </c>
      <c r="E117" s="38">
        <v>407937</v>
      </c>
      <c r="F117" s="38">
        <v>335955</v>
      </c>
      <c r="G117" s="38">
        <v>430876</v>
      </c>
      <c r="H117" s="38">
        <v>415738</v>
      </c>
      <c r="I117" s="38">
        <v>368347</v>
      </c>
      <c r="J117" s="38">
        <v>366798</v>
      </c>
      <c r="K117" s="38">
        <v>327577</v>
      </c>
      <c r="L117" s="39">
        <v>326847</v>
      </c>
      <c r="M117" s="38">
        <v>420490</v>
      </c>
      <c r="N117" s="38">
        <v>531155</v>
      </c>
      <c r="O117" s="38">
        <f t="shared" si="21"/>
        <v>326847</v>
      </c>
      <c r="P117" s="38">
        <v>2340361.5099999984</v>
      </c>
      <c r="Q117" s="40">
        <f t="shared" si="22"/>
        <v>0.13965662937261356</v>
      </c>
      <c r="R117" s="41">
        <v>229</v>
      </c>
      <c r="S117" s="41">
        <v>244</v>
      </c>
      <c r="T117" s="41">
        <v>249</v>
      </c>
      <c r="U117" s="41">
        <f t="shared" si="23"/>
        <v>229</v>
      </c>
      <c r="V117" s="42">
        <f t="shared" si="24"/>
        <v>0.3</v>
      </c>
      <c r="W117" s="43" t="str">
        <f t="shared" si="25"/>
        <v>No</v>
      </c>
      <c r="X117" s="44"/>
      <c r="Y117" s="45">
        <f t="shared" si="26"/>
        <v>0</v>
      </c>
      <c r="Z117" s="45"/>
      <c r="AA117" s="45">
        <f t="shared" si="27"/>
        <v>0</v>
      </c>
    </row>
    <row r="118" spans="1:27" s="17" customFormat="1" ht="12.75" customHeight="1" x14ac:dyDescent="0.2">
      <c r="A118" s="44" t="s">
        <v>83</v>
      </c>
      <c r="B118" s="46">
        <v>39004</v>
      </c>
      <c r="C118" s="38">
        <v>60875</v>
      </c>
      <c r="D118" s="38">
        <v>773</v>
      </c>
      <c r="E118" s="38">
        <v>-53987</v>
      </c>
      <c r="F118" s="39">
        <v>-74105</v>
      </c>
      <c r="G118" s="38">
        <v>133583</v>
      </c>
      <c r="H118" s="38">
        <v>126501</v>
      </c>
      <c r="I118" s="38">
        <v>84220</v>
      </c>
      <c r="J118" s="38">
        <v>54827</v>
      </c>
      <c r="K118" s="38">
        <v>45359</v>
      </c>
      <c r="L118" s="38">
        <v>8071</v>
      </c>
      <c r="M118" s="38">
        <v>264338</v>
      </c>
      <c r="N118" s="38">
        <v>248530</v>
      </c>
      <c r="O118" s="38">
        <f t="shared" si="21"/>
        <v>-74105</v>
      </c>
      <c r="P118" s="38">
        <v>1643050.5699999998</v>
      </c>
      <c r="Q118" s="40">
        <f t="shared" si="22"/>
        <v>-4.5102081063761783E-2</v>
      </c>
      <c r="R118" s="41">
        <v>163</v>
      </c>
      <c r="S118" s="41">
        <v>176</v>
      </c>
      <c r="T118" s="41">
        <v>187</v>
      </c>
      <c r="U118" s="41">
        <f t="shared" si="23"/>
        <v>163</v>
      </c>
      <c r="V118" s="42">
        <f t="shared" si="24"/>
        <v>0.4</v>
      </c>
      <c r="W118" s="43" t="str">
        <f t="shared" si="25"/>
        <v>No</v>
      </c>
      <c r="X118" s="44"/>
      <c r="Y118" s="45">
        <f t="shared" si="26"/>
        <v>0</v>
      </c>
      <c r="Z118" s="45"/>
      <c r="AA118" s="45">
        <f t="shared" si="27"/>
        <v>0</v>
      </c>
    </row>
    <row r="119" spans="1:27" s="17" customFormat="1" ht="12.75" customHeight="1" x14ac:dyDescent="0.2">
      <c r="A119" s="44" t="s">
        <v>126</v>
      </c>
      <c r="B119" s="46">
        <v>55005</v>
      </c>
      <c r="C119" s="38">
        <v>452173</v>
      </c>
      <c r="D119" s="38">
        <v>385586</v>
      </c>
      <c r="E119" s="38">
        <v>268524</v>
      </c>
      <c r="F119" s="39">
        <v>221309</v>
      </c>
      <c r="G119" s="38">
        <v>425472</v>
      </c>
      <c r="H119" s="38">
        <v>488941</v>
      </c>
      <c r="I119" s="38">
        <v>365236</v>
      </c>
      <c r="J119" s="38">
        <v>329270</v>
      </c>
      <c r="K119" s="38">
        <v>244359</v>
      </c>
      <c r="L119" s="38">
        <v>235734</v>
      </c>
      <c r="M119" s="38">
        <v>451910</v>
      </c>
      <c r="N119" s="38">
        <v>440103</v>
      </c>
      <c r="O119" s="38">
        <f t="shared" si="21"/>
        <v>221309</v>
      </c>
      <c r="P119" s="38">
        <v>2023550.8</v>
      </c>
      <c r="Q119" s="40">
        <f t="shared" si="22"/>
        <v>0.10936666378723973</v>
      </c>
      <c r="R119" s="41">
        <v>190</v>
      </c>
      <c r="S119" s="41">
        <v>180</v>
      </c>
      <c r="T119" s="41">
        <v>189</v>
      </c>
      <c r="U119" s="41">
        <f t="shared" si="23"/>
        <v>180</v>
      </c>
      <c r="V119" s="42">
        <f t="shared" si="24"/>
        <v>0.4</v>
      </c>
      <c r="W119" s="43" t="str">
        <f t="shared" si="25"/>
        <v>No</v>
      </c>
      <c r="X119" s="44"/>
      <c r="Y119" s="45">
        <f t="shared" si="26"/>
        <v>0</v>
      </c>
      <c r="Z119" s="45"/>
      <c r="AA119" s="45">
        <f t="shared" si="27"/>
        <v>0</v>
      </c>
    </row>
    <row r="120" spans="1:27" s="17" customFormat="1" ht="12.75" customHeight="1" x14ac:dyDescent="0.2">
      <c r="A120" s="44" t="s">
        <v>9</v>
      </c>
      <c r="B120" s="46">
        <v>4003</v>
      </c>
      <c r="C120" s="38">
        <v>1461479</v>
      </c>
      <c r="D120" s="38">
        <v>1390434</v>
      </c>
      <c r="E120" s="38">
        <v>1264721</v>
      </c>
      <c r="F120" s="38">
        <v>1155583</v>
      </c>
      <c r="G120" s="38">
        <v>1263591</v>
      </c>
      <c r="H120" s="38">
        <v>1244531</v>
      </c>
      <c r="I120" s="38">
        <v>1160178</v>
      </c>
      <c r="J120" s="38">
        <v>1037187</v>
      </c>
      <c r="K120" s="38">
        <v>930247</v>
      </c>
      <c r="L120" s="39">
        <v>793763</v>
      </c>
      <c r="M120" s="38">
        <v>1012022</v>
      </c>
      <c r="N120" s="38">
        <v>1004171</v>
      </c>
      <c r="O120" s="38">
        <f t="shared" si="21"/>
        <v>793763</v>
      </c>
      <c r="P120" s="38">
        <v>2684737.8899999969</v>
      </c>
      <c r="Q120" s="40">
        <f t="shared" si="22"/>
        <v>0.29565753996193683</v>
      </c>
      <c r="R120" s="41">
        <v>267</v>
      </c>
      <c r="S120" s="41">
        <v>266</v>
      </c>
      <c r="T120" s="41">
        <v>253</v>
      </c>
      <c r="U120" s="41">
        <f t="shared" si="23"/>
        <v>253</v>
      </c>
      <c r="V120" s="42">
        <f t="shared" si="24"/>
        <v>0.3</v>
      </c>
      <c r="W120" s="43" t="str">
        <f t="shared" si="25"/>
        <v>No</v>
      </c>
      <c r="X120" s="44"/>
      <c r="Y120" s="45">
        <f t="shared" si="26"/>
        <v>0</v>
      </c>
      <c r="Z120" s="44"/>
      <c r="AA120" s="45">
        <f t="shared" si="27"/>
        <v>0</v>
      </c>
    </row>
    <row r="121" spans="1:27" s="17" customFormat="1" ht="12.75" customHeight="1" x14ac:dyDescent="0.2">
      <c r="A121" s="44" t="s">
        <v>143</v>
      </c>
      <c r="B121" s="46">
        <v>62005</v>
      </c>
      <c r="C121" s="38">
        <v>1230291</v>
      </c>
      <c r="D121" s="38">
        <v>1180062</v>
      </c>
      <c r="E121" s="38">
        <v>1037582</v>
      </c>
      <c r="F121" s="38">
        <v>887175</v>
      </c>
      <c r="G121" s="38">
        <v>1152281</v>
      </c>
      <c r="H121" s="38">
        <v>1044561</v>
      </c>
      <c r="I121" s="38">
        <v>996050</v>
      </c>
      <c r="J121" s="38">
        <v>940318</v>
      </c>
      <c r="K121" s="38">
        <v>808270</v>
      </c>
      <c r="L121" s="39">
        <v>710174</v>
      </c>
      <c r="M121" s="38">
        <v>1014122</v>
      </c>
      <c r="N121" s="38">
        <v>1003931</v>
      </c>
      <c r="O121" s="38">
        <f t="shared" si="21"/>
        <v>710174</v>
      </c>
      <c r="P121" s="38">
        <v>2027634.5699999996</v>
      </c>
      <c r="Q121" s="40">
        <f t="shared" si="22"/>
        <v>0.35024753005666109</v>
      </c>
      <c r="R121" s="41">
        <v>193</v>
      </c>
      <c r="S121" s="41">
        <v>184</v>
      </c>
      <c r="T121" s="41">
        <v>183</v>
      </c>
      <c r="U121" s="41">
        <f t="shared" si="23"/>
        <v>183</v>
      </c>
      <c r="V121" s="42">
        <f t="shared" si="24"/>
        <v>0.4</v>
      </c>
      <c r="W121" s="43" t="str">
        <f t="shared" si="25"/>
        <v>No</v>
      </c>
      <c r="X121" s="44"/>
      <c r="Y121" s="45">
        <f t="shared" si="26"/>
        <v>0</v>
      </c>
      <c r="Z121" s="44"/>
      <c r="AA121" s="45">
        <f t="shared" si="27"/>
        <v>0</v>
      </c>
    </row>
    <row r="122" spans="1:27" s="17" customFormat="1" ht="12.75" customHeight="1" x14ac:dyDescent="0.2">
      <c r="A122" s="44" t="s">
        <v>107</v>
      </c>
      <c r="B122" s="46">
        <v>49005</v>
      </c>
      <c r="C122" s="38">
        <v>31218553</v>
      </c>
      <c r="D122" s="38">
        <v>26438288</v>
      </c>
      <c r="E122" s="38">
        <v>19369861</v>
      </c>
      <c r="F122" s="39">
        <v>11057221</v>
      </c>
      <c r="G122" s="38">
        <v>26960552</v>
      </c>
      <c r="H122" s="38">
        <v>24162394</v>
      </c>
      <c r="I122" s="38">
        <v>20391865</v>
      </c>
      <c r="J122" s="38">
        <v>22578935</v>
      </c>
      <c r="K122" s="38">
        <v>23651554</v>
      </c>
      <c r="L122" s="38">
        <v>13461333</v>
      </c>
      <c r="M122" s="38">
        <v>30729954</v>
      </c>
      <c r="N122" s="38">
        <v>34496975</v>
      </c>
      <c r="O122" s="38">
        <f t="shared" si="21"/>
        <v>11057221</v>
      </c>
      <c r="P122" s="38">
        <v>174662983.00999975</v>
      </c>
      <c r="Q122" s="40">
        <f t="shared" si="22"/>
        <v>6.3306035483013334E-2</v>
      </c>
      <c r="R122" s="41">
        <v>23744.41</v>
      </c>
      <c r="S122" s="41">
        <v>23924.25</v>
      </c>
      <c r="T122" s="41">
        <v>24041.78</v>
      </c>
      <c r="U122" s="41">
        <f t="shared" si="23"/>
        <v>23744.41</v>
      </c>
      <c r="V122" s="42">
        <f t="shared" si="24"/>
        <v>0.25</v>
      </c>
      <c r="W122" s="43" t="str">
        <f t="shared" si="25"/>
        <v>No</v>
      </c>
      <c r="X122" s="44"/>
      <c r="Y122" s="45">
        <f t="shared" si="26"/>
        <v>0</v>
      </c>
      <c r="Z122" s="45"/>
      <c r="AA122" s="45">
        <f t="shared" si="27"/>
        <v>0</v>
      </c>
    </row>
    <row r="123" spans="1:27" s="17" customFormat="1" ht="12.75" customHeight="1" x14ac:dyDescent="0.2">
      <c r="A123" s="44" t="s">
        <v>12</v>
      </c>
      <c r="B123" s="46">
        <v>5005</v>
      </c>
      <c r="C123" s="38">
        <v>2087915</v>
      </c>
      <c r="D123" s="38">
        <v>1957902</v>
      </c>
      <c r="E123" s="38">
        <v>1717257</v>
      </c>
      <c r="F123" s="38">
        <v>1186462</v>
      </c>
      <c r="G123" s="38">
        <v>1410871</v>
      </c>
      <c r="H123" s="38">
        <v>1349685</v>
      </c>
      <c r="I123" s="38">
        <v>1234031</v>
      </c>
      <c r="J123" s="38">
        <v>1068297</v>
      </c>
      <c r="K123" s="38">
        <v>874586</v>
      </c>
      <c r="L123" s="39">
        <v>671942</v>
      </c>
      <c r="M123" s="38">
        <v>1654791</v>
      </c>
      <c r="N123" s="38">
        <v>1627734</v>
      </c>
      <c r="O123" s="38">
        <f t="shared" si="21"/>
        <v>671942</v>
      </c>
      <c r="P123" s="38">
        <v>5012749.3799999971</v>
      </c>
      <c r="Q123" s="40">
        <f t="shared" si="22"/>
        <v>0.13404659779739483</v>
      </c>
      <c r="R123" s="41">
        <v>674.85</v>
      </c>
      <c r="S123" s="41">
        <v>659.05</v>
      </c>
      <c r="T123" s="41">
        <v>682.67</v>
      </c>
      <c r="U123" s="41">
        <f t="shared" si="23"/>
        <v>659.05</v>
      </c>
      <c r="V123" s="42">
        <f t="shared" si="24"/>
        <v>0.25</v>
      </c>
      <c r="W123" s="43" t="str">
        <f t="shared" si="25"/>
        <v>No</v>
      </c>
      <c r="X123" s="44"/>
      <c r="Y123" s="45">
        <f t="shared" si="26"/>
        <v>0</v>
      </c>
      <c r="Z123" s="44"/>
      <c r="AA123" s="45">
        <f t="shared" si="27"/>
        <v>0</v>
      </c>
    </row>
    <row r="124" spans="1:27" s="17" customFormat="1" ht="12.75" customHeight="1" x14ac:dyDescent="0.2">
      <c r="A124" s="44" t="s">
        <v>121</v>
      </c>
      <c r="B124" s="46">
        <v>54002</v>
      </c>
      <c r="C124" s="38">
        <v>482619</v>
      </c>
      <c r="D124" s="38">
        <v>534308</v>
      </c>
      <c r="E124" s="38">
        <v>232953</v>
      </c>
      <c r="F124" s="38">
        <v>-56484</v>
      </c>
      <c r="G124" s="38">
        <v>43174</v>
      </c>
      <c r="H124" s="39">
        <v>-211127</v>
      </c>
      <c r="I124" s="38">
        <v>419180</v>
      </c>
      <c r="J124" s="38">
        <v>556780</v>
      </c>
      <c r="K124" s="38">
        <v>300309</v>
      </c>
      <c r="L124" s="38">
        <v>86656</v>
      </c>
      <c r="M124" s="38">
        <v>300167</v>
      </c>
      <c r="N124" s="38">
        <v>730658</v>
      </c>
      <c r="O124" s="38">
        <f t="shared" si="21"/>
        <v>-211127</v>
      </c>
      <c r="P124" s="38">
        <v>8473813.7299999967</v>
      </c>
      <c r="Q124" s="40">
        <f t="shared" si="22"/>
        <v>-2.4915227868715504E-2</v>
      </c>
      <c r="R124" s="41">
        <v>894</v>
      </c>
      <c r="S124" s="41">
        <v>885</v>
      </c>
      <c r="T124" s="41">
        <v>897</v>
      </c>
      <c r="U124" s="41">
        <f t="shared" si="23"/>
        <v>885</v>
      </c>
      <c r="V124" s="42">
        <f t="shared" si="24"/>
        <v>0.25</v>
      </c>
      <c r="W124" s="43" t="str">
        <f t="shared" si="25"/>
        <v>No</v>
      </c>
      <c r="X124" s="44"/>
      <c r="Y124" s="45">
        <f t="shared" si="26"/>
        <v>0</v>
      </c>
      <c r="Z124" s="45"/>
      <c r="AA124" s="45">
        <f t="shared" si="27"/>
        <v>0</v>
      </c>
    </row>
    <row r="125" spans="1:27" s="17" customFormat="1" ht="12.75" customHeight="1" x14ac:dyDescent="0.2">
      <c r="A125" s="44" t="s">
        <v>36</v>
      </c>
      <c r="B125" s="46">
        <v>15003</v>
      </c>
      <c r="C125" s="38">
        <v>281208</v>
      </c>
      <c r="D125" s="38">
        <v>98841</v>
      </c>
      <c r="E125" s="38">
        <v>91704</v>
      </c>
      <c r="F125" s="38">
        <v>-42334</v>
      </c>
      <c r="G125" s="38">
        <v>-264263</v>
      </c>
      <c r="H125" s="38">
        <v>-370851</v>
      </c>
      <c r="I125" s="38">
        <v>-482121</v>
      </c>
      <c r="J125" s="38">
        <v>-617398</v>
      </c>
      <c r="K125" s="38">
        <v>-789001</v>
      </c>
      <c r="L125" s="39">
        <v>-915829</v>
      </c>
      <c r="M125" s="38">
        <v>-760004</v>
      </c>
      <c r="N125" s="38">
        <v>298732</v>
      </c>
      <c r="O125" s="38">
        <f t="shared" si="21"/>
        <v>-915829</v>
      </c>
      <c r="P125" s="38">
        <v>3314781.0699999984</v>
      </c>
      <c r="Q125" s="40">
        <f t="shared" si="22"/>
        <v>-0.27628642153431882</v>
      </c>
      <c r="R125" s="41">
        <v>173</v>
      </c>
      <c r="S125" s="41">
        <v>197</v>
      </c>
      <c r="T125" s="41">
        <v>179</v>
      </c>
      <c r="U125" s="41">
        <f t="shared" si="23"/>
        <v>173</v>
      </c>
      <c r="V125" s="42">
        <f t="shared" si="24"/>
        <v>0.4</v>
      </c>
      <c r="W125" s="43" t="str">
        <f t="shared" si="25"/>
        <v>No</v>
      </c>
      <c r="X125" s="44"/>
      <c r="Y125" s="45">
        <f t="shared" si="26"/>
        <v>0</v>
      </c>
      <c r="Z125" s="44"/>
      <c r="AA125" s="45">
        <f t="shared" si="27"/>
        <v>0</v>
      </c>
    </row>
    <row r="126" spans="1:27" s="17" customFormat="1" ht="12.75" customHeight="1" x14ac:dyDescent="0.2">
      <c r="A126" s="44" t="s">
        <v>60</v>
      </c>
      <c r="B126" s="46">
        <v>26005</v>
      </c>
      <c r="C126" s="38">
        <v>145079</v>
      </c>
      <c r="D126" s="38">
        <v>66357</v>
      </c>
      <c r="E126" s="38">
        <v>-45209</v>
      </c>
      <c r="F126" s="38">
        <v>97247</v>
      </c>
      <c r="G126" s="38">
        <v>92614</v>
      </c>
      <c r="H126" s="38">
        <v>-39652</v>
      </c>
      <c r="I126" s="38">
        <v>-148392</v>
      </c>
      <c r="J126" s="38">
        <v>-204424</v>
      </c>
      <c r="K126" s="39">
        <v>-280188</v>
      </c>
      <c r="L126" s="38">
        <v>116019</v>
      </c>
      <c r="M126" s="38">
        <v>202092</v>
      </c>
      <c r="N126" s="38">
        <v>365244</v>
      </c>
      <c r="O126" s="38">
        <f t="shared" si="21"/>
        <v>-280188</v>
      </c>
      <c r="P126" s="38">
        <v>2038106.9299999988</v>
      </c>
      <c r="Q126" s="40">
        <f t="shared" si="22"/>
        <v>-0.137474631912468</v>
      </c>
      <c r="R126" s="41">
        <v>97</v>
      </c>
      <c r="S126" s="41">
        <v>98</v>
      </c>
      <c r="T126" s="41">
        <v>86</v>
      </c>
      <c r="U126" s="41">
        <f t="shared" si="23"/>
        <v>86</v>
      </c>
      <c r="V126" s="42">
        <f t="shared" si="24"/>
        <v>0.4</v>
      </c>
      <c r="W126" s="43" t="str">
        <f t="shared" si="25"/>
        <v>No</v>
      </c>
      <c r="X126" s="44"/>
      <c r="Y126" s="45">
        <f t="shared" si="26"/>
        <v>0</v>
      </c>
      <c r="Z126" s="45"/>
      <c r="AA126" s="45">
        <f t="shared" si="27"/>
        <v>0</v>
      </c>
    </row>
    <row r="127" spans="1:27" s="17" customFormat="1" ht="12.75" customHeight="1" x14ac:dyDescent="0.2">
      <c r="A127" s="44" t="s">
        <v>86</v>
      </c>
      <c r="B127" s="46">
        <v>40002</v>
      </c>
      <c r="C127" s="38">
        <v>4298653</v>
      </c>
      <c r="D127" s="38">
        <v>4094523</v>
      </c>
      <c r="E127" s="38">
        <v>3734854</v>
      </c>
      <c r="F127" s="39">
        <v>3314735</v>
      </c>
      <c r="G127" s="38">
        <v>4952511</v>
      </c>
      <c r="H127" s="38">
        <v>4722644</v>
      </c>
      <c r="I127" s="38">
        <v>4220095</v>
      </c>
      <c r="J127" s="38">
        <v>4517818</v>
      </c>
      <c r="K127" s="38">
        <v>4142222</v>
      </c>
      <c r="L127" s="38">
        <v>3951612</v>
      </c>
      <c r="M127" s="38">
        <v>5210915</v>
      </c>
      <c r="N127" s="38">
        <v>5282183</v>
      </c>
      <c r="O127" s="38">
        <f t="shared" si="21"/>
        <v>3314735</v>
      </c>
      <c r="P127" s="38">
        <v>14783601.100000003</v>
      </c>
      <c r="Q127" s="40">
        <f t="shared" si="22"/>
        <v>0.22421702111537622</v>
      </c>
      <c r="R127" s="41">
        <v>2327.85</v>
      </c>
      <c r="S127" s="41">
        <v>2398.14</v>
      </c>
      <c r="T127" s="41">
        <v>2390.0700000000002</v>
      </c>
      <c r="U127" s="41">
        <f t="shared" si="23"/>
        <v>2327.85</v>
      </c>
      <c r="V127" s="42">
        <f t="shared" si="24"/>
        <v>0.25</v>
      </c>
      <c r="W127" s="43" t="str">
        <f t="shared" si="25"/>
        <v>No</v>
      </c>
      <c r="X127" s="44"/>
      <c r="Y127" s="45">
        <f t="shared" si="26"/>
        <v>0</v>
      </c>
      <c r="Z127" s="45"/>
      <c r="AA127" s="45">
        <f t="shared" si="27"/>
        <v>0</v>
      </c>
    </row>
    <row r="128" spans="1:27" s="17" customFormat="1" ht="12.75" customHeight="1" x14ac:dyDescent="0.2">
      <c r="A128" s="44" t="s">
        <v>131</v>
      </c>
      <c r="B128" s="46">
        <v>57001</v>
      </c>
      <c r="C128" s="38">
        <v>645375</v>
      </c>
      <c r="D128" s="38">
        <v>543316</v>
      </c>
      <c r="E128" s="38">
        <v>333811</v>
      </c>
      <c r="F128" s="39">
        <v>143097</v>
      </c>
      <c r="G128" s="38">
        <v>451701</v>
      </c>
      <c r="H128" s="38">
        <v>497283</v>
      </c>
      <c r="I128" s="38">
        <v>309243</v>
      </c>
      <c r="J128" s="38">
        <v>250990</v>
      </c>
      <c r="K128" s="38">
        <v>313003</v>
      </c>
      <c r="L128" s="38">
        <v>341242</v>
      </c>
      <c r="M128" s="38">
        <v>703919</v>
      </c>
      <c r="N128" s="38">
        <v>840477</v>
      </c>
      <c r="O128" s="38">
        <f t="shared" si="21"/>
        <v>143097</v>
      </c>
      <c r="P128" s="38">
        <v>3853437.5800000015</v>
      </c>
      <c r="Q128" s="40">
        <f t="shared" si="22"/>
        <v>3.7134895020149758E-2</v>
      </c>
      <c r="R128" s="41">
        <v>436</v>
      </c>
      <c r="S128" s="41">
        <v>449</v>
      </c>
      <c r="T128" s="41">
        <v>435.86</v>
      </c>
      <c r="U128" s="41">
        <f t="shared" si="23"/>
        <v>435.86</v>
      </c>
      <c r="V128" s="42">
        <f t="shared" si="24"/>
        <v>0.3</v>
      </c>
      <c r="W128" s="43" t="str">
        <f t="shared" si="25"/>
        <v>No</v>
      </c>
      <c r="X128" s="44"/>
      <c r="Y128" s="45">
        <f t="shared" si="26"/>
        <v>0</v>
      </c>
      <c r="Z128" s="45"/>
      <c r="AA128" s="45">
        <f t="shared" si="27"/>
        <v>0</v>
      </c>
    </row>
    <row r="129" spans="1:27" s="17" customFormat="1" ht="12.75" customHeight="1" x14ac:dyDescent="0.2">
      <c r="A129" s="44" t="s">
        <v>123</v>
      </c>
      <c r="B129" s="46">
        <v>54006</v>
      </c>
      <c r="C129" s="38">
        <v>367937</v>
      </c>
      <c r="D129" s="38">
        <v>315195</v>
      </c>
      <c r="E129" s="38">
        <v>252890</v>
      </c>
      <c r="F129" s="38">
        <v>230843</v>
      </c>
      <c r="G129" s="38">
        <v>322004</v>
      </c>
      <c r="H129" s="38">
        <v>318676</v>
      </c>
      <c r="I129" s="38">
        <v>276582</v>
      </c>
      <c r="J129" s="38">
        <v>227502</v>
      </c>
      <c r="K129" s="38">
        <v>218441</v>
      </c>
      <c r="L129" s="39">
        <v>172709</v>
      </c>
      <c r="M129" s="38">
        <v>246852</v>
      </c>
      <c r="N129" s="38">
        <v>386584</v>
      </c>
      <c r="O129" s="38">
        <f t="shared" si="21"/>
        <v>172709</v>
      </c>
      <c r="P129" s="38">
        <v>1675631.5699999996</v>
      </c>
      <c r="Q129" s="40">
        <f t="shared" si="22"/>
        <v>0.10307098713830036</v>
      </c>
      <c r="R129" s="41">
        <v>143</v>
      </c>
      <c r="S129" s="41">
        <v>150</v>
      </c>
      <c r="T129" s="41">
        <v>158</v>
      </c>
      <c r="U129" s="41">
        <f t="shared" si="23"/>
        <v>143</v>
      </c>
      <c r="V129" s="42">
        <f t="shared" si="24"/>
        <v>0.4</v>
      </c>
      <c r="W129" s="43" t="str">
        <f t="shared" si="25"/>
        <v>No</v>
      </c>
      <c r="X129" s="44"/>
      <c r="Y129" s="45">
        <f t="shared" si="26"/>
        <v>0</v>
      </c>
      <c r="Z129" s="45"/>
      <c r="AA129" s="45">
        <f t="shared" si="27"/>
        <v>0</v>
      </c>
    </row>
    <row r="130" spans="1:27" s="17" customFormat="1" ht="12.75" customHeight="1" x14ac:dyDescent="0.2">
      <c r="A130" s="44" t="s">
        <v>90</v>
      </c>
      <c r="B130" s="46">
        <v>41005</v>
      </c>
      <c r="C130" s="38">
        <v>1851977</v>
      </c>
      <c r="D130" s="38">
        <v>1542698</v>
      </c>
      <c r="E130" s="38">
        <v>1180998</v>
      </c>
      <c r="F130" s="39">
        <v>1027525</v>
      </c>
      <c r="G130" s="38">
        <v>1708184</v>
      </c>
      <c r="H130" s="38">
        <v>1670796</v>
      </c>
      <c r="I130" s="38">
        <v>1547160</v>
      </c>
      <c r="J130" s="38">
        <v>1624997</v>
      </c>
      <c r="K130" s="38">
        <v>1563951</v>
      </c>
      <c r="L130" s="38">
        <v>1437970</v>
      </c>
      <c r="M130" s="38">
        <v>2091012</v>
      </c>
      <c r="N130" s="38">
        <v>1927147</v>
      </c>
      <c r="O130" s="38">
        <f t="shared" si="21"/>
        <v>1027525</v>
      </c>
      <c r="P130" s="38">
        <v>10729591.870000007</v>
      </c>
      <c r="Q130" s="40">
        <f t="shared" si="22"/>
        <v>9.5765525142942773E-2</v>
      </c>
      <c r="R130" s="41">
        <v>1709.51</v>
      </c>
      <c r="S130" s="41">
        <v>1791.25</v>
      </c>
      <c r="T130" s="41">
        <v>1906.5</v>
      </c>
      <c r="U130" s="41">
        <f t="shared" si="23"/>
        <v>1709.51</v>
      </c>
      <c r="V130" s="42">
        <f t="shared" si="24"/>
        <v>0.25</v>
      </c>
      <c r="W130" s="43" t="str">
        <f t="shared" si="25"/>
        <v>No</v>
      </c>
      <c r="X130" s="44"/>
      <c r="Y130" s="45">
        <f t="shared" si="26"/>
        <v>0</v>
      </c>
      <c r="Z130" s="45"/>
      <c r="AA130" s="45">
        <f t="shared" si="27"/>
        <v>0</v>
      </c>
    </row>
    <row r="131" spans="1:27" s="17" customFormat="1" ht="12.75" customHeight="1" x14ac:dyDescent="0.2">
      <c r="A131" s="44" t="s">
        <v>46</v>
      </c>
      <c r="B131" s="46">
        <v>20003</v>
      </c>
      <c r="C131" s="38">
        <v>562928</v>
      </c>
      <c r="D131" s="38">
        <v>364071</v>
      </c>
      <c r="E131" s="38">
        <v>203385</v>
      </c>
      <c r="F131" s="39">
        <v>182597</v>
      </c>
      <c r="G131" s="38">
        <v>351607</v>
      </c>
      <c r="H131" s="38">
        <v>293971</v>
      </c>
      <c r="I131" s="38">
        <v>222826</v>
      </c>
      <c r="J131" s="38">
        <v>361687</v>
      </c>
      <c r="K131" s="38">
        <v>211320</v>
      </c>
      <c r="L131" s="38">
        <v>232526</v>
      </c>
      <c r="M131" s="38">
        <v>221880</v>
      </c>
      <c r="N131" s="38">
        <v>216242</v>
      </c>
      <c r="O131" s="38">
        <f t="shared" si="21"/>
        <v>182597</v>
      </c>
      <c r="P131" s="38">
        <v>4160598.4899999993</v>
      </c>
      <c r="Q131" s="40">
        <f t="shared" si="22"/>
        <v>4.3887195661603012E-2</v>
      </c>
      <c r="R131" s="41">
        <v>339</v>
      </c>
      <c r="S131" s="41">
        <v>352.29</v>
      </c>
      <c r="T131" s="41">
        <v>335</v>
      </c>
      <c r="U131" s="41">
        <f t="shared" si="23"/>
        <v>335</v>
      </c>
      <c r="V131" s="42">
        <f t="shared" si="24"/>
        <v>0.3</v>
      </c>
      <c r="W131" s="43" t="str">
        <f t="shared" si="25"/>
        <v>No</v>
      </c>
      <c r="X131" s="44"/>
      <c r="Y131" s="45">
        <f t="shared" si="26"/>
        <v>0</v>
      </c>
      <c r="Z131" s="45"/>
      <c r="AA131" s="45">
        <f t="shared" si="27"/>
        <v>0</v>
      </c>
    </row>
    <row r="132" spans="1:27" s="17" customFormat="1" ht="12.75" customHeight="1" x14ac:dyDescent="0.2">
      <c r="A132" s="44" t="s">
        <v>149</v>
      </c>
      <c r="B132" s="46">
        <v>66001</v>
      </c>
      <c r="C132" s="38">
        <v>2284626</v>
      </c>
      <c r="D132" s="38">
        <v>2536192</v>
      </c>
      <c r="E132" s="38">
        <v>1436445</v>
      </c>
      <c r="F132" s="38">
        <v>635740</v>
      </c>
      <c r="G132" s="38">
        <v>77218</v>
      </c>
      <c r="H132" s="38">
        <v>-84932</v>
      </c>
      <c r="I132" s="39">
        <v>-362061</v>
      </c>
      <c r="J132" s="38">
        <v>828208</v>
      </c>
      <c r="K132" s="38">
        <v>413343</v>
      </c>
      <c r="L132" s="38">
        <v>-94277</v>
      </c>
      <c r="M132" s="38">
        <v>-212151</v>
      </c>
      <c r="N132" s="38">
        <v>2881874</v>
      </c>
      <c r="O132" s="38">
        <f t="shared" si="21"/>
        <v>-362061</v>
      </c>
      <c r="P132" s="38">
        <v>21914917.98</v>
      </c>
      <c r="Q132" s="40">
        <f t="shared" si="22"/>
        <v>-1.6521211730311937E-2</v>
      </c>
      <c r="R132" s="41">
        <v>2042.31</v>
      </c>
      <c r="S132" s="41">
        <v>2060.3000000000002</v>
      </c>
      <c r="T132" s="41">
        <v>2106.8000000000002</v>
      </c>
      <c r="U132" s="41">
        <f t="shared" si="23"/>
        <v>2042.31</v>
      </c>
      <c r="V132" s="42">
        <f t="shared" si="24"/>
        <v>0.25</v>
      </c>
      <c r="W132" s="43" t="str">
        <f t="shared" si="25"/>
        <v>No</v>
      </c>
      <c r="X132" s="44"/>
      <c r="Y132" s="45">
        <f t="shared" si="26"/>
        <v>0</v>
      </c>
      <c r="Z132" s="44"/>
      <c r="AA132" s="45">
        <f t="shared" si="27"/>
        <v>0</v>
      </c>
    </row>
    <row r="133" spans="1:27" s="17" customFormat="1" ht="12.75" customHeight="1" x14ac:dyDescent="0.2">
      <c r="A133" s="44" t="s">
        <v>73</v>
      </c>
      <c r="B133" s="46">
        <v>33005</v>
      </c>
      <c r="C133" s="38">
        <v>1027455</v>
      </c>
      <c r="D133" s="38">
        <v>981034</v>
      </c>
      <c r="E133" s="38">
        <v>930843</v>
      </c>
      <c r="F133" s="39">
        <v>800476</v>
      </c>
      <c r="G133" s="38">
        <v>1021506</v>
      </c>
      <c r="H133" s="38">
        <v>1074976</v>
      </c>
      <c r="I133" s="38">
        <v>945486</v>
      </c>
      <c r="J133" s="38">
        <v>908168</v>
      </c>
      <c r="K133" s="38">
        <v>873491</v>
      </c>
      <c r="L133" s="38">
        <v>840892</v>
      </c>
      <c r="M133" s="38">
        <v>1266843</v>
      </c>
      <c r="N133" s="38">
        <v>1272970</v>
      </c>
      <c r="O133" s="38">
        <f t="shared" ref="O133:O153" si="28">MIN(C133:N133)</f>
        <v>800476</v>
      </c>
      <c r="P133" s="38">
        <v>1922454.75</v>
      </c>
      <c r="Q133" s="40">
        <f t="shared" ref="Q133:Q153" si="29">O133/P133</f>
        <v>0.4163822321435654</v>
      </c>
      <c r="R133" s="41">
        <v>151</v>
      </c>
      <c r="S133" s="41">
        <v>151</v>
      </c>
      <c r="T133" s="41">
        <v>130</v>
      </c>
      <c r="U133" s="41">
        <f t="shared" ref="U133:U153" si="30">MIN(R133:T133)</f>
        <v>130</v>
      </c>
      <c r="V133" s="42">
        <f t="shared" ref="V133:V153" si="31">IF(U133&gt;600,0.25,IF(U133&lt;=200,0.4,0.3))</f>
        <v>0.4</v>
      </c>
      <c r="W133" s="47" t="str">
        <f t="shared" ref="W133:W153" si="32">IF(Q133&gt;V133,"Yes","No")</f>
        <v>Yes</v>
      </c>
      <c r="X133" s="44"/>
      <c r="Y133" s="45">
        <f t="shared" ref="Y133:Y153" si="33">ROUND(IF(Q133&lt;=V133,0,(Q133-V133)*P133),0)</f>
        <v>31494</v>
      </c>
      <c r="Z133" s="45">
        <v>85454</v>
      </c>
      <c r="AA133" s="45">
        <f t="shared" ref="AA133:AA153" si="34">IF(Y133&gt;Z133,Z133,Y133)</f>
        <v>31494</v>
      </c>
    </row>
    <row r="134" spans="1:27" s="17" customFormat="1" ht="12.75" customHeight="1" x14ac:dyDescent="0.2">
      <c r="A134" s="44" t="s">
        <v>108</v>
      </c>
      <c r="B134" s="46">
        <v>49006</v>
      </c>
      <c r="C134" s="38">
        <v>2396920</v>
      </c>
      <c r="D134" s="38">
        <v>2282455</v>
      </c>
      <c r="E134" s="38">
        <v>1952641</v>
      </c>
      <c r="F134" s="38">
        <v>1666414</v>
      </c>
      <c r="G134" s="38">
        <v>2150831</v>
      </c>
      <c r="H134" s="38">
        <v>2042224</v>
      </c>
      <c r="I134" s="38">
        <v>1838353</v>
      </c>
      <c r="J134" s="38">
        <v>1852497</v>
      </c>
      <c r="K134" s="38">
        <v>1582741</v>
      </c>
      <c r="L134" s="39">
        <v>1493601</v>
      </c>
      <c r="M134" s="38">
        <v>1895933</v>
      </c>
      <c r="N134" s="38">
        <v>1796615</v>
      </c>
      <c r="O134" s="38">
        <f t="shared" si="28"/>
        <v>1493601</v>
      </c>
      <c r="P134" s="38">
        <v>6757226.6500000013</v>
      </c>
      <c r="Q134" s="40">
        <f t="shared" si="29"/>
        <v>0.22103757611859884</v>
      </c>
      <c r="R134" s="41">
        <v>908</v>
      </c>
      <c r="S134" s="41">
        <v>921</v>
      </c>
      <c r="T134" s="41">
        <v>968</v>
      </c>
      <c r="U134" s="41">
        <f t="shared" si="30"/>
        <v>908</v>
      </c>
      <c r="V134" s="42">
        <f t="shared" si="31"/>
        <v>0.25</v>
      </c>
      <c r="W134" s="43" t="str">
        <f t="shared" si="32"/>
        <v>No</v>
      </c>
      <c r="X134" s="44"/>
      <c r="Y134" s="45">
        <f t="shared" si="33"/>
        <v>0</v>
      </c>
      <c r="Z134" s="45"/>
      <c r="AA134" s="45">
        <f t="shared" si="34"/>
        <v>0</v>
      </c>
    </row>
    <row r="135" spans="1:27" s="17" customFormat="1" ht="12.75" customHeight="1" x14ac:dyDescent="0.2">
      <c r="A135" s="44" t="s">
        <v>28</v>
      </c>
      <c r="B135" s="46">
        <v>13001</v>
      </c>
      <c r="C135" s="38">
        <v>2575786</v>
      </c>
      <c r="D135" s="38">
        <v>2485694</v>
      </c>
      <c r="E135" s="38">
        <v>2164217</v>
      </c>
      <c r="F135" s="39">
        <v>1824456</v>
      </c>
      <c r="G135" s="38">
        <v>2698258</v>
      </c>
      <c r="H135" s="38">
        <v>2519093</v>
      </c>
      <c r="I135" s="38">
        <v>2400433</v>
      </c>
      <c r="J135" s="38">
        <v>2268065</v>
      </c>
      <c r="K135" s="38">
        <v>2094236</v>
      </c>
      <c r="L135" s="38">
        <v>1963471</v>
      </c>
      <c r="M135" s="38">
        <v>2921036</v>
      </c>
      <c r="N135" s="38">
        <v>2465283</v>
      </c>
      <c r="O135" s="38">
        <f t="shared" si="28"/>
        <v>1824456</v>
      </c>
      <c r="P135" s="38">
        <v>9128123.1199999992</v>
      </c>
      <c r="Q135" s="40">
        <f t="shared" si="29"/>
        <v>0.19987197543409121</v>
      </c>
      <c r="R135" s="41">
        <v>1202.3399999999999</v>
      </c>
      <c r="S135" s="41">
        <v>1219.79</v>
      </c>
      <c r="T135" s="41">
        <v>1259.26</v>
      </c>
      <c r="U135" s="41">
        <f t="shared" si="30"/>
        <v>1202.3399999999999</v>
      </c>
      <c r="V135" s="42">
        <f t="shared" si="31"/>
        <v>0.25</v>
      </c>
      <c r="W135" s="43" t="str">
        <f t="shared" si="32"/>
        <v>No</v>
      </c>
      <c r="X135" s="44"/>
      <c r="Y135" s="45">
        <f t="shared" si="33"/>
        <v>0</v>
      </c>
      <c r="Z135" s="44"/>
      <c r="AA135" s="45">
        <f t="shared" si="34"/>
        <v>0</v>
      </c>
    </row>
    <row r="136" spans="1:27" s="17" customFormat="1" ht="12.75" customHeight="1" x14ac:dyDescent="0.2">
      <c r="A136" s="44" t="s">
        <v>138</v>
      </c>
      <c r="B136" s="46">
        <v>60006</v>
      </c>
      <c r="C136" s="38">
        <v>1185436</v>
      </c>
      <c r="D136" s="38">
        <v>1088789</v>
      </c>
      <c r="E136" s="38">
        <v>985257</v>
      </c>
      <c r="F136" s="38">
        <v>886340</v>
      </c>
      <c r="G136" s="38">
        <v>1084681</v>
      </c>
      <c r="H136" s="38">
        <v>941003</v>
      </c>
      <c r="I136" s="38">
        <v>927330</v>
      </c>
      <c r="J136" s="38">
        <v>901215</v>
      </c>
      <c r="K136" s="38">
        <v>815225</v>
      </c>
      <c r="L136" s="39">
        <v>762474</v>
      </c>
      <c r="M136" s="38">
        <v>985221</v>
      </c>
      <c r="N136" s="38">
        <v>1094815</v>
      </c>
      <c r="O136" s="38">
        <f t="shared" si="28"/>
        <v>762474</v>
      </c>
      <c r="P136" s="38">
        <v>2694177.6899999985</v>
      </c>
      <c r="Q136" s="40">
        <f t="shared" si="29"/>
        <v>0.28300805950182167</v>
      </c>
      <c r="R136" s="41">
        <v>354</v>
      </c>
      <c r="S136" s="41">
        <v>344</v>
      </c>
      <c r="T136" s="41">
        <v>346</v>
      </c>
      <c r="U136" s="41">
        <f t="shared" si="30"/>
        <v>344</v>
      </c>
      <c r="V136" s="42">
        <f t="shared" si="31"/>
        <v>0.3</v>
      </c>
      <c r="W136" s="43" t="str">
        <f t="shared" si="32"/>
        <v>No</v>
      </c>
      <c r="X136" s="44"/>
      <c r="Y136" s="45">
        <f t="shared" si="33"/>
        <v>0</v>
      </c>
      <c r="Z136" s="44"/>
      <c r="AA136" s="45">
        <f t="shared" si="34"/>
        <v>0</v>
      </c>
    </row>
    <row r="137" spans="1:27" s="17" customFormat="1" ht="12.75" customHeight="1" x14ac:dyDescent="0.2">
      <c r="A137" s="44" t="s">
        <v>24</v>
      </c>
      <c r="B137" s="46">
        <v>11004</v>
      </c>
      <c r="C137" s="38">
        <v>331873</v>
      </c>
      <c r="D137" s="38">
        <v>150266</v>
      </c>
      <c r="E137" s="38">
        <v>-318807</v>
      </c>
      <c r="F137" s="39">
        <v>-649684</v>
      </c>
      <c r="G137" s="38">
        <v>390669</v>
      </c>
      <c r="H137" s="38">
        <v>203655</v>
      </c>
      <c r="I137" s="38">
        <v>-93493</v>
      </c>
      <c r="J137" s="38">
        <v>-317173</v>
      </c>
      <c r="K137" s="38">
        <v>-186688</v>
      </c>
      <c r="L137" s="38">
        <v>-531575</v>
      </c>
      <c r="M137" s="38">
        <v>-242589</v>
      </c>
      <c r="N137" s="38">
        <v>102800</v>
      </c>
      <c r="O137" s="38">
        <f t="shared" si="28"/>
        <v>-649684</v>
      </c>
      <c r="P137" s="38">
        <v>8867512.0799999963</v>
      </c>
      <c r="Q137" s="40">
        <f t="shared" si="29"/>
        <v>-7.3265645892415882E-2</v>
      </c>
      <c r="R137" s="41">
        <v>852.25</v>
      </c>
      <c r="S137" s="41">
        <v>848.99</v>
      </c>
      <c r="T137" s="41">
        <v>839</v>
      </c>
      <c r="U137" s="41">
        <f t="shared" si="30"/>
        <v>839</v>
      </c>
      <c r="V137" s="42">
        <f t="shared" si="31"/>
        <v>0.25</v>
      </c>
      <c r="W137" s="43" t="str">
        <f t="shared" si="32"/>
        <v>No</v>
      </c>
      <c r="X137" s="44"/>
      <c r="Y137" s="45">
        <f t="shared" si="33"/>
        <v>0</v>
      </c>
      <c r="Z137" s="44"/>
      <c r="AA137" s="45">
        <f t="shared" si="34"/>
        <v>0</v>
      </c>
    </row>
    <row r="138" spans="1:27" s="17" customFormat="1" ht="12.75" customHeight="1" x14ac:dyDescent="0.2">
      <c r="A138" s="44" t="s">
        <v>116</v>
      </c>
      <c r="B138" s="46">
        <v>51005</v>
      </c>
      <c r="C138" s="38">
        <v>462515</v>
      </c>
      <c r="D138" s="38">
        <v>495712</v>
      </c>
      <c r="E138" s="38">
        <v>305026</v>
      </c>
      <c r="F138" s="38">
        <v>181729</v>
      </c>
      <c r="G138" s="38">
        <v>336190</v>
      </c>
      <c r="H138" s="38">
        <v>290180</v>
      </c>
      <c r="I138" s="38">
        <v>254207</v>
      </c>
      <c r="J138" s="38">
        <v>167323</v>
      </c>
      <c r="K138" s="38">
        <v>73987</v>
      </c>
      <c r="L138" s="39">
        <v>-21257</v>
      </c>
      <c r="M138" s="38">
        <v>146017</v>
      </c>
      <c r="N138" s="38">
        <v>477261</v>
      </c>
      <c r="O138" s="38">
        <f t="shared" si="28"/>
        <v>-21257</v>
      </c>
      <c r="P138" s="38">
        <v>2638946.1900000041</v>
      </c>
      <c r="Q138" s="40">
        <f t="shared" si="29"/>
        <v>-8.055109301035035E-3</v>
      </c>
      <c r="R138" s="41">
        <v>245</v>
      </c>
      <c r="S138" s="41">
        <v>257</v>
      </c>
      <c r="T138" s="41">
        <v>271</v>
      </c>
      <c r="U138" s="41">
        <f t="shared" si="30"/>
        <v>245</v>
      </c>
      <c r="V138" s="42">
        <f t="shared" si="31"/>
        <v>0.3</v>
      </c>
      <c r="W138" s="43" t="str">
        <f t="shared" si="32"/>
        <v>No</v>
      </c>
      <c r="X138" s="44"/>
      <c r="Y138" s="45">
        <f t="shared" si="33"/>
        <v>0</v>
      </c>
      <c r="Z138" s="45"/>
      <c r="AA138" s="45">
        <f t="shared" si="34"/>
        <v>0</v>
      </c>
    </row>
    <row r="139" spans="1:27" s="17" customFormat="1" ht="12.75" customHeight="1" x14ac:dyDescent="0.2">
      <c r="A139" s="44" t="s">
        <v>16</v>
      </c>
      <c r="B139" s="46">
        <v>6005</v>
      </c>
      <c r="C139" s="38">
        <v>549549</v>
      </c>
      <c r="D139" s="38">
        <v>510482</v>
      </c>
      <c r="E139" s="38">
        <v>429310</v>
      </c>
      <c r="F139" s="38">
        <v>354269</v>
      </c>
      <c r="G139" s="38">
        <v>475998</v>
      </c>
      <c r="H139" s="38">
        <v>477610</v>
      </c>
      <c r="I139" s="38">
        <v>420471</v>
      </c>
      <c r="J139" s="38">
        <v>418038</v>
      </c>
      <c r="K139" s="38">
        <v>387610</v>
      </c>
      <c r="L139" s="39">
        <v>319319</v>
      </c>
      <c r="M139" s="38">
        <v>483260</v>
      </c>
      <c r="N139" s="38">
        <v>564466</v>
      </c>
      <c r="O139" s="38">
        <f t="shared" si="28"/>
        <v>319319</v>
      </c>
      <c r="P139" s="38">
        <v>2306159.8899999969</v>
      </c>
      <c r="Q139" s="40">
        <f t="shared" si="29"/>
        <v>0.13846351303941914</v>
      </c>
      <c r="R139" s="41">
        <v>319</v>
      </c>
      <c r="S139" s="41">
        <v>313</v>
      </c>
      <c r="T139" s="41">
        <v>310</v>
      </c>
      <c r="U139" s="41">
        <f t="shared" si="30"/>
        <v>310</v>
      </c>
      <c r="V139" s="42">
        <f t="shared" si="31"/>
        <v>0.3</v>
      </c>
      <c r="W139" s="43" t="str">
        <f t="shared" si="32"/>
        <v>No</v>
      </c>
      <c r="X139" s="44"/>
      <c r="Y139" s="45">
        <f t="shared" si="33"/>
        <v>0</v>
      </c>
      <c r="Z139" s="44"/>
      <c r="AA139" s="45">
        <f t="shared" si="34"/>
        <v>0</v>
      </c>
    </row>
    <row r="140" spans="1:27" s="17" customFormat="1" ht="12.75" customHeight="1" x14ac:dyDescent="0.2">
      <c r="A140" s="44" t="s">
        <v>32</v>
      </c>
      <c r="B140" s="46">
        <v>14004</v>
      </c>
      <c r="C140" s="38">
        <v>6102161</v>
      </c>
      <c r="D140" s="38">
        <v>5647831</v>
      </c>
      <c r="E140" s="38">
        <v>4588423</v>
      </c>
      <c r="F140" s="39">
        <v>3836355</v>
      </c>
      <c r="G140" s="38">
        <v>6175572</v>
      </c>
      <c r="H140" s="38">
        <v>5785312</v>
      </c>
      <c r="I140" s="38">
        <v>5207552</v>
      </c>
      <c r="J140" s="38">
        <v>5472622</v>
      </c>
      <c r="K140" s="38">
        <v>4530988</v>
      </c>
      <c r="L140" s="38">
        <v>4127966</v>
      </c>
      <c r="M140" s="38">
        <v>7865645</v>
      </c>
      <c r="N140" s="38">
        <v>7203397</v>
      </c>
      <c r="O140" s="38">
        <f t="shared" si="28"/>
        <v>3836355</v>
      </c>
      <c r="P140" s="38">
        <v>25814107.279999964</v>
      </c>
      <c r="Q140" s="40">
        <f t="shared" si="29"/>
        <v>0.14861466865338002</v>
      </c>
      <c r="R140" s="41">
        <v>3950.12</v>
      </c>
      <c r="S140" s="41">
        <v>3930.72</v>
      </c>
      <c r="T140" s="41">
        <v>3927.97</v>
      </c>
      <c r="U140" s="41">
        <f t="shared" si="30"/>
        <v>3927.97</v>
      </c>
      <c r="V140" s="42">
        <f t="shared" si="31"/>
        <v>0.25</v>
      </c>
      <c r="W140" s="43" t="str">
        <f t="shared" si="32"/>
        <v>No</v>
      </c>
      <c r="X140" s="44"/>
      <c r="Y140" s="45">
        <f t="shared" si="33"/>
        <v>0</v>
      </c>
      <c r="Z140" s="44"/>
      <c r="AA140" s="45">
        <f t="shared" si="34"/>
        <v>0</v>
      </c>
    </row>
    <row r="141" spans="1:27" s="17" customFormat="1" ht="12.75" customHeight="1" x14ac:dyDescent="0.2">
      <c r="A141" s="44" t="s">
        <v>42</v>
      </c>
      <c r="B141" s="46">
        <v>18003</v>
      </c>
      <c r="C141" s="38">
        <v>537825</v>
      </c>
      <c r="D141" s="38">
        <v>488328</v>
      </c>
      <c r="E141" s="38">
        <v>376698</v>
      </c>
      <c r="F141" s="39">
        <v>315589</v>
      </c>
      <c r="G141" s="38">
        <v>488410</v>
      </c>
      <c r="H141" s="38">
        <v>461500</v>
      </c>
      <c r="I141" s="38">
        <v>426595</v>
      </c>
      <c r="J141" s="38">
        <v>441086</v>
      </c>
      <c r="K141" s="38">
        <v>398067</v>
      </c>
      <c r="L141" s="38">
        <v>366275</v>
      </c>
      <c r="M141" s="38">
        <v>595009</v>
      </c>
      <c r="N141" s="38">
        <v>753782</v>
      </c>
      <c r="O141" s="38">
        <f t="shared" si="28"/>
        <v>315589</v>
      </c>
      <c r="P141" s="38">
        <v>1838346.3100000008</v>
      </c>
      <c r="Q141" s="40">
        <f t="shared" si="29"/>
        <v>0.17167004839256858</v>
      </c>
      <c r="R141" s="41">
        <v>169</v>
      </c>
      <c r="S141" s="41">
        <v>169</v>
      </c>
      <c r="T141" s="41">
        <v>170</v>
      </c>
      <c r="U141" s="41">
        <f t="shared" si="30"/>
        <v>169</v>
      </c>
      <c r="V141" s="42">
        <f t="shared" si="31"/>
        <v>0.4</v>
      </c>
      <c r="W141" s="43" t="str">
        <f t="shared" si="32"/>
        <v>No</v>
      </c>
      <c r="X141" s="44"/>
      <c r="Y141" s="45">
        <f t="shared" si="33"/>
        <v>0</v>
      </c>
      <c r="Z141" s="45"/>
      <c r="AA141" s="45">
        <f t="shared" si="34"/>
        <v>0</v>
      </c>
    </row>
    <row r="142" spans="1:27" s="17" customFormat="1" ht="12.75" customHeight="1" x14ac:dyDescent="0.2">
      <c r="A142" s="44" t="s">
        <v>33</v>
      </c>
      <c r="B142" s="46">
        <v>14005</v>
      </c>
      <c r="C142" s="38">
        <v>700383</v>
      </c>
      <c r="D142" s="38">
        <v>622597</v>
      </c>
      <c r="E142" s="38">
        <v>538463</v>
      </c>
      <c r="F142" s="38">
        <v>468156</v>
      </c>
      <c r="G142" s="38">
        <v>610872</v>
      </c>
      <c r="H142" s="38">
        <v>597431</v>
      </c>
      <c r="I142" s="38">
        <v>568363</v>
      </c>
      <c r="J142" s="38">
        <v>536792</v>
      </c>
      <c r="K142" s="38">
        <v>471451</v>
      </c>
      <c r="L142" s="39">
        <v>424337</v>
      </c>
      <c r="M142" s="38">
        <v>589759</v>
      </c>
      <c r="N142" s="38">
        <v>548032</v>
      </c>
      <c r="O142" s="38">
        <f t="shared" si="28"/>
        <v>424337</v>
      </c>
      <c r="P142" s="38">
        <v>2354803.2800000012</v>
      </c>
      <c r="Q142" s="40">
        <f t="shared" si="29"/>
        <v>0.18020061531424392</v>
      </c>
      <c r="R142" s="41">
        <v>247</v>
      </c>
      <c r="S142" s="41">
        <v>246</v>
      </c>
      <c r="T142" s="41">
        <v>235</v>
      </c>
      <c r="U142" s="41">
        <f t="shared" si="30"/>
        <v>235</v>
      </c>
      <c r="V142" s="42">
        <f t="shared" si="31"/>
        <v>0.3</v>
      </c>
      <c r="W142" s="43" t="str">
        <f t="shared" si="32"/>
        <v>No</v>
      </c>
      <c r="X142" s="48" t="s">
        <v>174</v>
      </c>
      <c r="Y142" s="45">
        <f t="shared" si="33"/>
        <v>0</v>
      </c>
      <c r="Z142" s="44"/>
      <c r="AA142" s="45">
        <f t="shared" si="34"/>
        <v>0</v>
      </c>
    </row>
    <row r="143" spans="1:27" s="17" customFormat="1" ht="12.75" customHeight="1" x14ac:dyDescent="0.2">
      <c r="A143" s="44" t="s">
        <v>43</v>
      </c>
      <c r="B143" s="46">
        <v>18005</v>
      </c>
      <c r="C143" s="38">
        <v>1623983</v>
      </c>
      <c r="D143" s="38">
        <v>1526395</v>
      </c>
      <c r="E143" s="38">
        <v>1211729</v>
      </c>
      <c r="F143" s="38">
        <v>1016697</v>
      </c>
      <c r="G143" s="38">
        <v>1575599</v>
      </c>
      <c r="H143" s="38">
        <v>1450639</v>
      </c>
      <c r="I143" s="38">
        <v>1260592</v>
      </c>
      <c r="J143" s="38">
        <v>1348514</v>
      </c>
      <c r="K143" s="38">
        <v>1145484</v>
      </c>
      <c r="L143" s="39">
        <v>1015971</v>
      </c>
      <c r="M143" s="38">
        <v>1464802</v>
      </c>
      <c r="N143" s="38">
        <v>1428395</v>
      </c>
      <c r="O143" s="38">
        <f t="shared" si="28"/>
        <v>1015971</v>
      </c>
      <c r="P143" s="38">
        <v>4165549.66</v>
      </c>
      <c r="Q143" s="40">
        <f t="shared" si="29"/>
        <v>0.24389842467992567</v>
      </c>
      <c r="R143" s="41">
        <v>558</v>
      </c>
      <c r="S143" s="41">
        <v>537</v>
      </c>
      <c r="T143" s="41">
        <v>542</v>
      </c>
      <c r="U143" s="41">
        <f t="shared" si="30"/>
        <v>537</v>
      </c>
      <c r="V143" s="42">
        <f t="shared" si="31"/>
        <v>0.3</v>
      </c>
      <c r="W143" s="43" t="str">
        <f t="shared" si="32"/>
        <v>No</v>
      </c>
      <c r="X143" s="44"/>
      <c r="Y143" s="45">
        <f t="shared" si="33"/>
        <v>0</v>
      </c>
      <c r="Z143" s="45"/>
      <c r="AA143" s="45">
        <f t="shared" si="34"/>
        <v>0</v>
      </c>
    </row>
    <row r="144" spans="1:27" s="17" customFormat="1" ht="12.75" customHeight="1" x14ac:dyDescent="0.2">
      <c r="A144" s="44" t="s">
        <v>76</v>
      </c>
      <c r="B144" s="46">
        <v>36002</v>
      </c>
      <c r="C144" s="38">
        <v>1247954</v>
      </c>
      <c r="D144" s="38">
        <v>1242359</v>
      </c>
      <c r="E144" s="38">
        <v>1083429</v>
      </c>
      <c r="F144" s="38">
        <v>915372</v>
      </c>
      <c r="G144" s="38">
        <v>1177343</v>
      </c>
      <c r="H144" s="38">
        <v>1178888</v>
      </c>
      <c r="I144" s="38">
        <v>1072830</v>
      </c>
      <c r="J144" s="38">
        <v>1032385</v>
      </c>
      <c r="K144" s="38">
        <v>905217</v>
      </c>
      <c r="L144" s="39">
        <v>778242</v>
      </c>
      <c r="M144" s="38">
        <v>1231116</v>
      </c>
      <c r="N144" s="38">
        <v>1336052</v>
      </c>
      <c r="O144" s="38">
        <f t="shared" si="28"/>
        <v>778242</v>
      </c>
      <c r="P144" s="38">
        <v>2824940.4499999993</v>
      </c>
      <c r="Q144" s="40">
        <f t="shared" si="29"/>
        <v>0.27548970103068904</v>
      </c>
      <c r="R144" s="41">
        <v>328</v>
      </c>
      <c r="S144" s="41">
        <v>332</v>
      </c>
      <c r="T144" s="41">
        <v>312.18</v>
      </c>
      <c r="U144" s="41">
        <f t="shared" si="30"/>
        <v>312.18</v>
      </c>
      <c r="V144" s="42">
        <f t="shared" si="31"/>
        <v>0.3</v>
      </c>
      <c r="W144" s="43" t="str">
        <f t="shared" si="32"/>
        <v>No</v>
      </c>
      <c r="X144" s="44"/>
      <c r="Y144" s="45">
        <f t="shared" si="33"/>
        <v>0</v>
      </c>
      <c r="Z144" s="45"/>
      <c r="AA144" s="45">
        <f t="shared" si="34"/>
        <v>0</v>
      </c>
    </row>
    <row r="145" spans="1:27" s="17" customFormat="1" ht="12.75" customHeight="1" x14ac:dyDescent="0.2">
      <c r="A145" s="44" t="s">
        <v>109</v>
      </c>
      <c r="B145" s="46">
        <v>49007</v>
      </c>
      <c r="C145" s="38">
        <v>1708414</v>
      </c>
      <c r="D145" s="38">
        <v>1067274</v>
      </c>
      <c r="E145" s="38">
        <v>840795</v>
      </c>
      <c r="F145" s="39">
        <v>571114</v>
      </c>
      <c r="G145" s="38">
        <v>1314828</v>
      </c>
      <c r="H145" s="38">
        <v>1219237</v>
      </c>
      <c r="I145" s="38">
        <v>964213</v>
      </c>
      <c r="J145" s="38">
        <v>1079797</v>
      </c>
      <c r="K145" s="38">
        <v>835170</v>
      </c>
      <c r="L145" s="38">
        <v>809381</v>
      </c>
      <c r="M145" s="38">
        <v>1218110</v>
      </c>
      <c r="N145" s="38">
        <v>1267565</v>
      </c>
      <c r="O145" s="38">
        <f t="shared" si="28"/>
        <v>571114</v>
      </c>
      <c r="P145" s="38">
        <v>9409474.5600000005</v>
      </c>
      <c r="Q145" s="40">
        <f t="shared" si="29"/>
        <v>6.0695631446608639E-2</v>
      </c>
      <c r="R145" s="41">
        <v>1372.56</v>
      </c>
      <c r="S145" s="41">
        <v>1364.2</v>
      </c>
      <c r="T145" s="41">
        <v>1410.25</v>
      </c>
      <c r="U145" s="41">
        <f t="shared" si="30"/>
        <v>1364.2</v>
      </c>
      <c r="V145" s="42">
        <f t="shared" si="31"/>
        <v>0.25</v>
      </c>
      <c r="W145" s="43" t="str">
        <f t="shared" si="32"/>
        <v>No</v>
      </c>
      <c r="X145" s="44"/>
      <c r="Y145" s="45">
        <f t="shared" si="33"/>
        <v>0</v>
      </c>
      <c r="Z145" s="45"/>
      <c r="AA145" s="45">
        <f t="shared" si="34"/>
        <v>0</v>
      </c>
    </row>
    <row r="146" spans="1:27" s="17" customFormat="1" ht="12.75" customHeight="1" x14ac:dyDescent="0.2">
      <c r="A146" s="44" t="s">
        <v>2</v>
      </c>
      <c r="B146" s="46">
        <v>1003</v>
      </c>
      <c r="C146" s="38">
        <v>879716</v>
      </c>
      <c r="D146" s="38">
        <v>824980</v>
      </c>
      <c r="E146" s="38">
        <v>700568</v>
      </c>
      <c r="F146" s="38">
        <v>617802</v>
      </c>
      <c r="G146" s="38">
        <v>727309</v>
      </c>
      <c r="H146" s="38">
        <v>692794</v>
      </c>
      <c r="I146" s="38">
        <v>615776</v>
      </c>
      <c r="J146" s="38">
        <v>583420</v>
      </c>
      <c r="K146" s="38">
        <v>542993</v>
      </c>
      <c r="L146" s="39">
        <v>503077</v>
      </c>
      <c r="M146" s="38">
        <v>799399</v>
      </c>
      <c r="N146" s="38">
        <v>974619</v>
      </c>
      <c r="O146" s="38">
        <f t="shared" si="28"/>
        <v>503077</v>
      </c>
      <c r="P146" s="38">
        <v>1318337.8499999999</v>
      </c>
      <c r="Q146" s="40">
        <f t="shared" si="29"/>
        <v>0.38159945115737975</v>
      </c>
      <c r="R146" s="41">
        <v>110</v>
      </c>
      <c r="S146" s="41">
        <v>116</v>
      </c>
      <c r="T146" s="41">
        <v>119</v>
      </c>
      <c r="U146" s="41">
        <f t="shared" si="30"/>
        <v>110</v>
      </c>
      <c r="V146" s="42">
        <f t="shared" si="31"/>
        <v>0.4</v>
      </c>
      <c r="W146" s="43" t="str">
        <f t="shared" si="32"/>
        <v>No</v>
      </c>
      <c r="X146" s="44"/>
      <c r="Y146" s="45">
        <f t="shared" si="33"/>
        <v>0</v>
      </c>
      <c r="Z146" s="44"/>
      <c r="AA146" s="45">
        <f t="shared" si="34"/>
        <v>0</v>
      </c>
    </row>
    <row r="147" spans="1:27" s="17" customFormat="1" ht="12.75" customHeight="1" x14ac:dyDescent="0.2">
      <c r="A147" s="44" t="s">
        <v>101</v>
      </c>
      <c r="B147" s="46">
        <v>47001</v>
      </c>
      <c r="C147" s="38">
        <v>275552</v>
      </c>
      <c r="D147" s="38">
        <v>198418</v>
      </c>
      <c r="E147" s="38">
        <v>-103868</v>
      </c>
      <c r="F147" s="39">
        <v>-419915</v>
      </c>
      <c r="G147" s="38">
        <v>-30782</v>
      </c>
      <c r="H147" s="38">
        <v>-221513</v>
      </c>
      <c r="I147" s="38">
        <v>-301040</v>
      </c>
      <c r="J147" s="38">
        <v>-287057</v>
      </c>
      <c r="K147" s="38">
        <v>-143925</v>
      </c>
      <c r="L147" s="38">
        <v>-246538</v>
      </c>
      <c r="M147" s="38">
        <v>-226567</v>
      </c>
      <c r="N147" s="38">
        <v>189823</v>
      </c>
      <c r="O147" s="38">
        <f t="shared" si="28"/>
        <v>-419915</v>
      </c>
      <c r="P147" s="38">
        <v>4638152.6999999993</v>
      </c>
      <c r="Q147" s="40">
        <f t="shared" si="29"/>
        <v>-9.0534966647389609E-2</v>
      </c>
      <c r="R147" s="41">
        <v>418</v>
      </c>
      <c r="S147" s="41">
        <v>404</v>
      </c>
      <c r="T147" s="41">
        <v>412</v>
      </c>
      <c r="U147" s="41">
        <f t="shared" si="30"/>
        <v>404</v>
      </c>
      <c r="V147" s="42">
        <f t="shared" si="31"/>
        <v>0.3</v>
      </c>
      <c r="W147" s="43" t="str">
        <f t="shared" si="32"/>
        <v>No</v>
      </c>
      <c r="X147" s="44"/>
      <c r="Y147" s="45">
        <f t="shared" si="33"/>
        <v>0</v>
      </c>
      <c r="Z147" s="45"/>
      <c r="AA147" s="45">
        <f t="shared" si="34"/>
        <v>0</v>
      </c>
    </row>
    <row r="148" spans="1:27" s="17" customFormat="1" ht="12.75" customHeight="1" x14ac:dyDescent="0.2">
      <c r="A148" s="44" t="s">
        <v>27</v>
      </c>
      <c r="B148" s="46">
        <v>12003</v>
      </c>
      <c r="C148" s="38">
        <v>1125063</v>
      </c>
      <c r="D148" s="38">
        <v>1056976</v>
      </c>
      <c r="E148" s="38">
        <v>923808</v>
      </c>
      <c r="F148" s="38">
        <v>815370</v>
      </c>
      <c r="G148" s="38">
        <v>1018514</v>
      </c>
      <c r="H148" s="38">
        <v>1000753</v>
      </c>
      <c r="I148" s="38">
        <v>889456</v>
      </c>
      <c r="J148" s="38">
        <v>828249</v>
      </c>
      <c r="K148" s="38">
        <v>714415</v>
      </c>
      <c r="L148" s="39">
        <v>665395</v>
      </c>
      <c r="M148" s="38">
        <v>809066</v>
      </c>
      <c r="N148" s="38">
        <v>956858</v>
      </c>
      <c r="O148" s="38">
        <f t="shared" si="28"/>
        <v>665395</v>
      </c>
      <c r="P148" s="38">
        <v>2388873.879999999</v>
      </c>
      <c r="Q148" s="40">
        <f t="shared" si="29"/>
        <v>0.2785391918639088</v>
      </c>
      <c r="R148" s="41">
        <v>222</v>
      </c>
      <c r="S148" s="41">
        <v>237</v>
      </c>
      <c r="T148" s="41">
        <v>249</v>
      </c>
      <c r="U148" s="41">
        <f t="shared" si="30"/>
        <v>222</v>
      </c>
      <c r="V148" s="42">
        <f t="shared" si="31"/>
        <v>0.3</v>
      </c>
      <c r="W148" s="43" t="str">
        <f t="shared" si="32"/>
        <v>No</v>
      </c>
      <c r="X148" s="44"/>
      <c r="Y148" s="45">
        <f t="shared" si="33"/>
        <v>0</v>
      </c>
      <c r="Z148" s="44"/>
      <c r="AA148" s="45">
        <f t="shared" si="34"/>
        <v>0</v>
      </c>
    </row>
    <row r="149" spans="1:27" s="17" customFormat="1" ht="12.75" customHeight="1" x14ac:dyDescent="0.2">
      <c r="A149" s="44" t="s">
        <v>124</v>
      </c>
      <c r="B149" s="46">
        <v>54007</v>
      </c>
      <c r="C149" s="38">
        <v>502253</v>
      </c>
      <c r="D149" s="38">
        <v>485481</v>
      </c>
      <c r="E149" s="38">
        <v>402083</v>
      </c>
      <c r="F149" s="38">
        <v>338053</v>
      </c>
      <c r="G149" s="38">
        <v>461394</v>
      </c>
      <c r="H149" s="38">
        <v>497567</v>
      </c>
      <c r="I149" s="38">
        <v>444412</v>
      </c>
      <c r="J149" s="38">
        <v>262777</v>
      </c>
      <c r="K149" s="38">
        <v>242140</v>
      </c>
      <c r="L149" s="39">
        <v>166184</v>
      </c>
      <c r="M149" s="38">
        <v>255617</v>
      </c>
      <c r="N149" s="38">
        <v>523638</v>
      </c>
      <c r="O149" s="38">
        <f t="shared" si="28"/>
        <v>166184</v>
      </c>
      <c r="P149" s="38">
        <v>1876859.0600000003</v>
      </c>
      <c r="Q149" s="40">
        <f t="shared" si="29"/>
        <v>8.8543675730238358E-2</v>
      </c>
      <c r="R149" s="41">
        <v>200</v>
      </c>
      <c r="S149" s="41">
        <v>222</v>
      </c>
      <c r="T149" s="41">
        <v>223</v>
      </c>
      <c r="U149" s="41">
        <f t="shared" si="30"/>
        <v>200</v>
      </c>
      <c r="V149" s="42">
        <f t="shared" si="31"/>
        <v>0.4</v>
      </c>
      <c r="W149" s="43" t="str">
        <f t="shared" si="32"/>
        <v>No</v>
      </c>
      <c r="X149" s="44"/>
      <c r="Y149" s="45">
        <f t="shared" si="33"/>
        <v>0</v>
      </c>
      <c r="Z149" s="45"/>
      <c r="AA149" s="45">
        <f t="shared" si="34"/>
        <v>0</v>
      </c>
    </row>
    <row r="150" spans="1:27" s="17" customFormat="1" ht="12.75" customHeight="1" x14ac:dyDescent="0.2">
      <c r="A150" s="44" t="s">
        <v>133</v>
      </c>
      <c r="B150" s="46">
        <v>59002</v>
      </c>
      <c r="C150" s="38">
        <v>860570</v>
      </c>
      <c r="D150" s="38">
        <v>1055097</v>
      </c>
      <c r="E150" s="38">
        <v>829641</v>
      </c>
      <c r="F150" s="38">
        <v>583070</v>
      </c>
      <c r="G150" s="38">
        <v>913651</v>
      </c>
      <c r="H150" s="38">
        <v>877920</v>
      </c>
      <c r="I150" s="38">
        <v>808074</v>
      </c>
      <c r="J150" s="38">
        <v>744321</v>
      </c>
      <c r="K150" s="38">
        <v>608902</v>
      </c>
      <c r="L150" s="39">
        <v>494133</v>
      </c>
      <c r="M150" s="38">
        <v>799473</v>
      </c>
      <c r="N150" s="38">
        <v>1278467</v>
      </c>
      <c r="O150" s="38">
        <f t="shared" si="28"/>
        <v>494133</v>
      </c>
      <c r="P150" s="38">
        <v>5622303.6399999997</v>
      </c>
      <c r="Q150" s="40">
        <f t="shared" si="29"/>
        <v>8.7887996031463009E-2</v>
      </c>
      <c r="R150" s="41">
        <v>708</v>
      </c>
      <c r="S150" s="41">
        <v>723</v>
      </c>
      <c r="T150" s="41">
        <v>710</v>
      </c>
      <c r="U150" s="41">
        <f t="shared" si="30"/>
        <v>708</v>
      </c>
      <c r="V150" s="42">
        <f t="shared" si="31"/>
        <v>0.25</v>
      </c>
      <c r="W150" s="43" t="str">
        <f t="shared" si="32"/>
        <v>No</v>
      </c>
      <c r="X150" s="44"/>
      <c r="Y150" s="45">
        <f t="shared" si="33"/>
        <v>0</v>
      </c>
      <c r="Z150" s="44"/>
      <c r="AA150" s="45">
        <f t="shared" si="34"/>
        <v>0</v>
      </c>
    </row>
    <row r="151" spans="1:27" s="17" customFormat="1" ht="12.75" customHeight="1" x14ac:dyDescent="0.2">
      <c r="A151" s="44" t="s">
        <v>5</v>
      </c>
      <c r="B151" s="46">
        <v>2006</v>
      </c>
      <c r="C151" s="38">
        <v>694746</v>
      </c>
      <c r="D151" s="38">
        <v>756121</v>
      </c>
      <c r="E151" s="38">
        <v>673177</v>
      </c>
      <c r="F151" s="39">
        <v>569115</v>
      </c>
      <c r="G151" s="38">
        <v>869304</v>
      </c>
      <c r="H151" s="38">
        <v>863335</v>
      </c>
      <c r="I151" s="38">
        <v>761000</v>
      </c>
      <c r="J151" s="38">
        <v>734323</v>
      </c>
      <c r="K151" s="38">
        <v>643400</v>
      </c>
      <c r="L151" s="38">
        <v>696706</v>
      </c>
      <c r="M151" s="38">
        <v>878080</v>
      </c>
      <c r="N151" s="38">
        <v>927988</v>
      </c>
      <c r="O151" s="38">
        <f t="shared" si="28"/>
        <v>569115</v>
      </c>
      <c r="P151" s="38">
        <v>2970861.5400000014</v>
      </c>
      <c r="Q151" s="40">
        <f t="shared" si="29"/>
        <v>0.19156564260480471</v>
      </c>
      <c r="R151" s="41">
        <v>357</v>
      </c>
      <c r="S151" s="41">
        <v>362</v>
      </c>
      <c r="T151" s="41">
        <v>346</v>
      </c>
      <c r="U151" s="41">
        <f t="shared" si="30"/>
        <v>346</v>
      </c>
      <c r="V151" s="42">
        <f t="shared" si="31"/>
        <v>0.3</v>
      </c>
      <c r="W151" s="43" t="str">
        <f t="shared" si="32"/>
        <v>No</v>
      </c>
      <c r="X151" s="44"/>
      <c r="Y151" s="45">
        <f t="shared" si="33"/>
        <v>0</v>
      </c>
      <c r="Z151" s="44"/>
      <c r="AA151" s="45">
        <f t="shared" si="34"/>
        <v>0</v>
      </c>
    </row>
    <row r="152" spans="1:27" s="17" customFormat="1" ht="12.75" customHeight="1" x14ac:dyDescent="0.2">
      <c r="A152" s="44" t="s">
        <v>125</v>
      </c>
      <c r="B152" s="46">
        <v>55004</v>
      </c>
      <c r="C152" s="38">
        <v>1166644</v>
      </c>
      <c r="D152" s="38">
        <v>1023195</v>
      </c>
      <c r="E152" s="38">
        <v>962468</v>
      </c>
      <c r="F152" s="38">
        <v>889859</v>
      </c>
      <c r="G152" s="38">
        <v>993230</v>
      </c>
      <c r="H152" s="38">
        <v>1008184</v>
      </c>
      <c r="I152" s="38">
        <v>945650</v>
      </c>
      <c r="J152" s="38">
        <v>932175</v>
      </c>
      <c r="K152" s="38">
        <v>760542</v>
      </c>
      <c r="L152" s="39">
        <v>518195</v>
      </c>
      <c r="M152" s="38">
        <v>572615</v>
      </c>
      <c r="N152" s="38">
        <v>716733</v>
      </c>
      <c r="O152" s="38">
        <f t="shared" si="28"/>
        <v>518195</v>
      </c>
      <c r="P152" s="38">
        <v>2235899.1499999985</v>
      </c>
      <c r="Q152" s="40">
        <f t="shared" si="29"/>
        <v>0.23176134755451755</v>
      </c>
      <c r="R152" s="41">
        <v>218</v>
      </c>
      <c r="S152" s="41">
        <v>233</v>
      </c>
      <c r="T152" s="41">
        <v>248</v>
      </c>
      <c r="U152" s="41">
        <f t="shared" si="30"/>
        <v>218</v>
      </c>
      <c r="V152" s="42">
        <f t="shared" si="31"/>
        <v>0.3</v>
      </c>
      <c r="W152" s="43" t="str">
        <f t="shared" si="32"/>
        <v>No</v>
      </c>
      <c r="X152" s="44"/>
      <c r="Y152" s="45">
        <f t="shared" si="33"/>
        <v>0</v>
      </c>
      <c r="Z152" s="45"/>
      <c r="AA152" s="45">
        <f t="shared" si="34"/>
        <v>0</v>
      </c>
    </row>
    <row r="153" spans="1:27" s="17" customFormat="1" ht="12.75" customHeight="1" x14ac:dyDescent="0.2">
      <c r="A153" s="44" t="s">
        <v>146</v>
      </c>
      <c r="B153" s="46">
        <v>63003</v>
      </c>
      <c r="C153" s="38">
        <v>6737487</v>
      </c>
      <c r="D153" s="38">
        <v>6507765</v>
      </c>
      <c r="E153" s="38">
        <v>6116595</v>
      </c>
      <c r="F153" s="38">
        <v>4244536</v>
      </c>
      <c r="G153" s="38">
        <v>5819409</v>
      </c>
      <c r="H153" s="38">
        <v>5452404</v>
      </c>
      <c r="I153" s="38">
        <v>4905027</v>
      </c>
      <c r="J153" s="38">
        <v>4571653</v>
      </c>
      <c r="K153" s="38">
        <v>4396762</v>
      </c>
      <c r="L153" s="39">
        <v>4176744</v>
      </c>
      <c r="M153" s="38">
        <v>5753029</v>
      </c>
      <c r="N153" s="38">
        <v>5511353</v>
      </c>
      <c r="O153" s="38">
        <f t="shared" si="28"/>
        <v>4176744</v>
      </c>
      <c r="P153" s="38">
        <v>18399669.82</v>
      </c>
      <c r="Q153" s="40">
        <f t="shared" si="29"/>
        <v>0.2270010299565256</v>
      </c>
      <c r="R153" s="41">
        <v>2717.19</v>
      </c>
      <c r="S153" s="41">
        <v>2723.12</v>
      </c>
      <c r="T153" s="41">
        <v>2775.69</v>
      </c>
      <c r="U153" s="41">
        <f t="shared" si="30"/>
        <v>2717.19</v>
      </c>
      <c r="V153" s="42">
        <f t="shared" si="31"/>
        <v>0.25</v>
      </c>
      <c r="W153" s="43" t="str">
        <f t="shared" si="32"/>
        <v>No</v>
      </c>
      <c r="X153" s="44"/>
      <c r="Y153" s="45">
        <f t="shared" si="33"/>
        <v>0</v>
      </c>
      <c r="Z153" s="44"/>
      <c r="AA153" s="45">
        <f t="shared" si="34"/>
        <v>0</v>
      </c>
    </row>
    <row r="154" spans="1:27" s="17" customFormat="1" ht="12.75" customHeight="1" x14ac:dyDescent="0.2">
      <c r="A154" s="16"/>
      <c r="B154" s="16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8"/>
      <c r="R154" s="14"/>
      <c r="S154" s="14"/>
      <c r="T154" s="14"/>
      <c r="U154" s="16"/>
      <c r="V154" s="15"/>
      <c r="W154" s="19"/>
      <c r="X154" s="16"/>
      <c r="Z154" s="21"/>
    </row>
  </sheetData>
  <sortState ref="A5:Z153">
    <sortCondition ref="B5:B153"/>
  </sortState>
  <mergeCells count="1">
    <mergeCell ref="L3:M3"/>
  </mergeCells>
  <pageMargins left="0.2" right="0.2" top="0.25" bottom="0.75" header="0.3" footer="0.3"/>
  <pageSetup scale="86" fitToHeight="0" orientation="landscape" r:id="rId1"/>
  <headerFooter>
    <oddFooter>&amp;C&amp;"Ebrima,Regular"&amp;9&amp;P</oddFooter>
  </headerFooter>
  <ignoredErrors>
    <ignoredError sqref="O5:O15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GF Excess Cash Balance</vt:lpstr>
      <vt:lpstr>'GF Excess Cash Balance'!Print_Area</vt:lpstr>
      <vt:lpstr>'GF Excess Cash Balance'!Print_Titles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Leiferman, Bobbi</dc:creator>
  <cp:lastModifiedBy>Woodmansey, Susan</cp:lastModifiedBy>
  <cp:lastPrinted>2018-11-01T18:26:09Z</cp:lastPrinted>
  <dcterms:created xsi:type="dcterms:W3CDTF">2017-11-06T17:33:00Z</dcterms:created>
  <dcterms:modified xsi:type="dcterms:W3CDTF">2018-11-01T21:50:46Z</dcterms:modified>
</cp:coreProperties>
</file>