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1. Legislature Files\2019 Legislation\"/>
    </mc:Choice>
  </mc:AlternateContent>
  <xr:revisionPtr revIDLastSave="0" documentId="8_{9AD5B56B-7481-4BF7-86B0-859F894FEF93}" xr6:coauthVersionLast="31" xr6:coauthVersionMax="31" xr10:uidLastSave="{00000000-0000-0000-0000-000000000000}"/>
  <bookViews>
    <workbookView xWindow="0" yWindow="0" windowWidth="28800" windowHeight="11625" xr2:uid="{FDDA912E-4209-4524-B043-4B3AC473D416}"/>
  </bookViews>
  <sheets>
    <sheet name="Other Rev Equal for GSA2020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'Other Rev Equal for GSA2020'!$A$3:$I$153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'Other Rev Equal for GSA2020'!$A$1:$I$160</definedName>
    <definedName name="_xlnm.Print_Titles" localSheetId="0">'Other Rev Equal for GSA2020'!$1:$3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G74" i="1" s="1"/>
  <c r="F66" i="1"/>
  <c r="G66" i="1" s="1"/>
  <c r="I66" i="1" s="1"/>
  <c r="F145" i="1"/>
  <c r="G145" i="1" s="1"/>
  <c r="E153" i="1" l="1"/>
  <c r="F156" i="1" l="1"/>
  <c r="F158" i="1" s="1"/>
  <c r="F39" i="1" s="1"/>
  <c r="G39" i="1" s="1"/>
  <c r="I39" i="1" s="1"/>
  <c r="H153" i="1"/>
  <c r="D153" i="1"/>
  <c r="C153" i="1"/>
  <c r="F131" i="1"/>
  <c r="G131" i="1" s="1"/>
  <c r="I131" i="1" s="1"/>
  <c r="F107" i="1"/>
  <c r="F42" i="1"/>
  <c r="G42" i="1" s="1"/>
  <c r="I42" i="1" s="1"/>
  <c r="F152" i="1"/>
  <c r="F59" i="1"/>
  <c r="F100" i="1"/>
  <c r="G100" i="1" s="1"/>
  <c r="I100" i="1" s="1"/>
  <c r="F120" i="1"/>
  <c r="G120" i="1" s="1"/>
  <c r="I120" i="1" s="1"/>
  <c r="F35" i="1"/>
  <c r="F47" i="1"/>
  <c r="G47" i="1" s="1"/>
  <c r="I47" i="1" s="1"/>
  <c r="F14" i="1"/>
  <c r="F6" i="1"/>
  <c r="G6" i="1" s="1"/>
  <c r="I6" i="1" s="1"/>
  <c r="F135" i="1"/>
  <c r="F109" i="1"/>
  <c r="F91" i="1"/>
  <c r="G91" i="1" s="1"/>
  <c r="I91" i="1" s="1"/>
  <c r="F27" i="1"/>
  <c r="G27" i="1" s="1"/>
  <c r="I27" i="1" s="1"/>
  <c r="F32" i="1"/>
  <c r="F149" i="1"/>
  <c r="G149" i="1" s="1"/>
  <c r="I149" i="1" s="1"/>
  <c r="F5" i="1"/>
  <c r="F127" i="1"/>
  <c r="G127" i="1" s="1"/>
  <c r="I127" i="1" s="1"/>
  <c r="F105" i="1"/>
  <c r="F72" i="1"/>
  <c r="F115" i="1"/>
  <c r="G115" i="1" s="1"/>
  <c r="I115" i="1" s="1"/>
  <c r="F40" i="1"/>
  <c r="G40" i="1" s="1"/>
  <c r="I40" i="1" s="1"/>
  <c r="F118" i="1"/>
  <c r="F151" i="1"/>
  <c r="G151" i="1" s="1"/>
  <c r="I151" i="1" s="1"/>
  <c r="F148" i="1"/>
  <c r="F128" i="1"/>
  <c r="G128" i="1" s="1"/>
  <c r="I128" i="1" s="1"/>
  <c r="F116" i="1"/>
  <c r="F123" i="1"/>
  <c r="I74" i="1"/>
  <c r="F60" i="1"/>
  <c r="G60" i="1" s="1"/>
  <c r="I60" i="1" s="1"/>
  <c r="F86" i="1"/>
  <c r="F16" i="1"/>
  <c r="G16" i="1" s="1"/>
  <c r="I16" i="1" s="1"/>
  <c r="F137" i="1"/>
  <c r="F114" i="1"/>
  <c r="F103" i="1"/>
  <c r="G103" i="1" s="1"/>
  <c r="I103" i="1" s="1"/>
  <c r="F71" i="1"/>
  <c r="G71" i="1" s="1"/>
  <c r="I71" i="1" s="1"/>
  <c r="F41" i="1"/>
  <c r="F31" i="1"/>
  <c r="G31" i="1" s="1"/>
  <c r="I31" i="1" s="1"/>
  <c r="F54" i="1"/>
  <c r="F144" i="1"/>
  <c r="G144" i="1" s="1"/>
  <c r="I144" i="1" s="1"/>
  <c r="F133" i="1"/>
  <c r="F121" i="1"/>
  <c r="F58" i="1"/>
  <c r="G58" i="1" s="1"/>
  <c r="I58" i="1" s="1"/>
  <c r="F37" i="1"/>
  <c r="G37" i="1" s="1"/>
  <c r="I37" i="1" s="1"/>
  <c r="F19" i="1"/>
  <c r="F11" i="1"/>
  <c r="G11" i="1" s="1"/>
  <c r="I11" i="1" s="1"/>
  <c r="F75" i="1"/>
  <c r="F146" i="1"/>
  <c r="G146" i="1" s="1"/>
  <c r="I146" i="1" s="1"/>
  <c r="F52" i="1"/>
  <c r="F95" i="1"/>
  <c r="F84" i="1"/>
  <c r="G84" i="1" s="1"/>
  <c r="I84" i="1" s="1"/>
  <c r="F21" i="1"/>
  <c r="G21" i="1" s="1"/>
  <c r="I21" i="1" s="1"/>
  <c r="F88" i="1"/>
  <c r="F51" i="1"/>
  <c r="G51" i="1" s="1"/>
  <c r="I51" i="1" s="1"/>
  <c r="F92" i="1"/>
  <c r="F101" i="1"/>
  <c r="G101" i="1" s="1"/>
  <c r="I101" i="1" s="1"/>
  <c r="F24" i="1"/>
  <c r="F89" i="1"/>
  <c r="F129" i="1"/>
  <c r="G129" i="1" s="1"/>
  <c r="I129" i="1" s="1"/>
  <c r="F87" i="1"/>
  <c r="G87" i="1" s="1"/>
  <c r="I87" i="1" s="1"/>
  <c r="F67" i="1"/>
  <c r="F25" i="1"/>
  <c r="G25" i="1" s="1"/>
  <c r="I25" i="1" s="1"/>
  <c r="F126" i="1"/>
  <c r="F85" i="1"/>
  <c r="G85" i="1" s="1"/>
  <c r="I85" i="1" s="1"/>
  <c r="F108" i="1"/>
  <c r="F117" i="1"/>
  <c r="F90" i="1"/>
  <c r="G90" i="1" s="1"/>
  <c r="I90" i="1" s="1"/>
  <c r="F29" i="1"/>
  <c r="G29" i="1" s="1"/>
  <c r="I29" i="1" s="1"/>
  <c r="F83" i="1"/>
  <c r="F36" i="1"/>
  <c r="G36" i="1" s="1"/>
  <c r="I36" i="1" s="1"/>
  <c r="F8" i="1"/>
  <c r="F80" i="1"/>
  <c r="G80" i="1" s="1"/>
  <c r="I80" i="1" s="1"/>
  <c r="F143" i="1"/>
  <c r="F81" i="1"/>
  <c r="F70" i="1"/>
  <c r="G70" i="1" s="1"/>
  <c r="I70" i="1" s="1"/>
  <c r="F132" i="1"/>
  <c r="G132" i="1" s="1"/>
  <c r="I132" i="1" s="1"/>
  <c r="F110" i="1"/>
  <c r="F96" i="1"/>
  <c r="G96" i="1" s="1"/>
  <c r="I96" i="1" s="1"/>
  <c r="F57" i="1"/>
  <c r="F111" i="1"/>
  <c r="G111" i="1" s="1"/>
  <c r="I111" i="1" s="1"/>
  <c r="F20" i="1"/>
  <c r="G20" i="1" s="1"/>
  <c r="I20" i="1" s="1"/>
  <c r="F65" i="1"/>
  <c r="F98" i="1"/>
  <c r="G98" i="1" s="1"/>
  <c r="I98" i="1" s="1"/>
  <c r="F64" i="1"/>
  <c r="F49" i="1"/>
  <c r="G49" i="1" s="1"/>
  <c r="I49" i="1" s="1"/>
  <c r="F26" i="1"/>
  <c r="F63" i="1"/>
  <c r="F125" i="1"/>
  <c r="F61" i="1"/>
  <c r="G61" i="1" s="1"/>
  <c r="I61" i="1" s="1"/>
  <c r="F23" i="1"/>
  <c r="F15" i="1"/>
  <c r="F53" i="1"/>
  <c r="G53" i="1" s="1"/>
  <c r="I53" i="1" s="1"/>
  <c r="F106" i="1"/>
  <c r="F73" i="1"/>
  <c r="F44" i="1"/>
  <c r="F77" i="1"/>
  <c r="G77" i="1" s="1"/>
  <c r="I77" i="1" s="1"/>
  <c r="F45" i="1"/>
  <c r="F18" i="1"/>
  <c r="G18" i="1" s="1"/>
  <c r="I18" i="1" s="1"/>
  <c r="F33" i="1"/>
  <c r="F9" i="1"/>
  <c r="G9" i="1" s="1"/>
  <c r="I9" i="1" s="1"/>
  <c r="F130" i="1"/>
  <c r="F43" i="1"/>
  <c r="F142" i="1"/>
  <c r="G142" i="1" s="1"/>
  <c r="I142" i="1" s="1"/>
  <c r="F140" i="1"/>
  <c r="F102" i="1"/>
  <c r="G102" i="1" s="1"/>
  <c r="I102" i="1" s="1"/>
  <c r="F99" i="1"/>
  <c r="F50" i="1"/>
  <c r="G50" i="1" s="1"/>
  <c r="I50" i="1" s="1"/>
  <c r="F46" i="1"/>
  <c r="F34" i="1"/>
  <c r="F124" i="1"/>
  <c r="G124" i="1" s="1"/>
  <c r="I124" i="1" s="1"/>
  <c r="F94" i="1"/>
  <c r="G94" i="1" s="1"/>
  <c r="I94" i="1" s="1"/>
  <c r="F93" i="1"/>
  <c r="G93" i="1" s="1"/>
  <c r="I93" i="1" s="1"/>
  <c r="F139" i="1"/>
  <c r="F68" i="1"/>
  <c r="G68" i="1" s="1"/>
  <c r="I68" i="1" s="1"/>
  <c r="F55" i="1"/>
  <c r="F78" i="1"/>
  <c r="F134" i="1"/>
  <c r="G134" i="1" s="1"/>
  <c r="I134" i="1" s="1"/>
  <c r="F147" i="1"/>
  <c r="G147" i="1" s="1"/>
  <c r="I147" i="1" s="1"/>
  <c r="F30" i="1"/>
  <c r="G30" i="1" s="1"/>
  <c r="I30" i="1" s="1"/>
  <c r="F113" i="1"/>
  <c r="G113" i="1" s="1"/>
  <c r="I113" i="1" s="1"/>
  <c r="F136" i="1"/>
  <c r="F7" i="1"/>
  <c r="G7" i="1" s="1"/>
  <c r="I7" i="1" s="1"/>
  <c r="F69" i="1"/>
  <c r="F104" i="1"/>
  <c r="F12" i="1"/>
  <c r="F82" i="1"/>
  <c r="G82" i="1" s="1"/>
  <c r="I82" i="1" s="1"/>
  <c r="F28" i="1"/>
  <c r="F62" i="1"/>
  <c r="G62" i="1" s="1"/>
  <c r="I62" i="1" s="1"/>
  <c r="F138" i="1"/>
  <c r="F56" i="1"/>
  <c r="G56" i="1" s="1"/>
  <c r="I56" i="1" s="1"/>
  <c r="F4" i="1"/>
  <c r="F38" i="1"/>
  <c r="F122" i="1"/>
  <c r="G122" i="1" s="1"/>
  <c r="I122" i="1" s="1"/>
  <c r="F48" i="1"/>
  <c r="G48" i="1" s="1"/>
  <c r="I48" i="1" s="1"/>
  <c r="F22" i="1"/>
  <c r="G22" i="1" s="1"/>
  <c r="I22" i="1" s="1"/>
  <c r="F119" i="1"/>
  <c r="G119" i="1" s="1"/>
  <c r="I119" i="1" s="1"/>
  <c r="F17" i="1"/>
  <c r="F10" i="1"/>
  <c r="G10" i="1" s="1"/>
  <c r="I10" i="1" s="1"/>
  <c r="F13" i="1"/>
  <c r="F150" i="1"/>
  <c r="F79" i="1"/>
  <c r="F76" i="1"/>
  <c r="G76" i="1" s="1"/>
  <c r="I76" i="1" s="1"/>
  <c r="I145" i="1"/>
  <c r="F112" i="1"/>
  <c r="G112" i="1" s="1"/>
  <c r="I112" i="1" s="1"/>
  <c r="G55" i="1" l="1"/>
  <c r="I55" i="1" s="1"/>
  <c r="G126" i="1"/>
  <c r="I126" i="1" s="1"/>
  <c r="G12" i="1"/>
  <c r="I12" i="1" s="1"/>
  <c r="G121" i="1"/>
  <c r="I121" i="1" s="1"/>
  <c r="G86" i="1"/>
  <c r="I86" i="1" s="1"/>
  <c r="G72" i="1"/>
  <c r="I72" i="1" s="1"/>
  <c r="G104" i="1"/>
  <c r="I104" i="1" s="1"/>
  <c r="G33" i="1"/>
  <c r="I33" i="1" s="1"/>
  <c r="G143" i="1"/>
  <c r="I143" i="1" s="1"/>
  <c r="G133" i="1"/>
  <c r="I133" i="1" s="1"/>
  <c r="G13" i="1"/>
  <c r="I13" i="1" s="1"/>
  <c r="G138" i="1"/>
  <c r="I138" i="1" s="1"/>
  <c r="G69" i="1"/>
  <c r="I69" i="1" s="1"/>
  <c r="G139" i="1"/>
  <c r="I139" i="1" s="1"/>
  <c r="G46" i="1"/>
  <c r="I46" i="1" s="1"/>
  <c r="G125" i="1"/>
  <c r="I125" i="1" s="1"/>
  <c r="G65" i="1"/>
  <c r="I65" i="1" s="1"/>
  <c r="G23" i="1"/>
  <c r="I23" i="1" s="1"/>
  <c r="G73" i="1"/>
  <c r="I73" i="1" s="1"/>
  <c r="G89" i="1"/>
  <c r="I89" i="1" s="1"/>
  <c r="G148" i="1"/>
  <c r="I148" i="1" s="1"/>
  <c r="G150" i="1"/>
  <c r="I150" i="1" s="1"/>
  <c r="G106" i="1"/>
  <c r="I106" i="1" s="1"/>
  <c r="G63" i="1"/>
  <c r="I63" i="1" s="1"/>
  <c r="G110" i="1"/>
  <c r="I110" i="1" s="1"/>
  <c r="G67" i="1"/>
  <c r="I67" i="1" s="1"/>
  <c r="G19" i="1"/>
  <c r="I19" i="1" s="1"/>
  <c r="G118" i="1"/>
  <c r="I118" i="1" s="1"/>
  <c r="G35" i="1"/>
  <c r="I35" i="1" s="1"/>
  <c r="G81" i="1"/>
  <c r="I81" i="1" s="1"/>
  <c r="G59" i="1"/>
  <c r="I59" i="1" s="1"/>
  <c r="G24" i="1"/>
  <c r="I24" i="1" s="1"/>
  <c r="G152" i="1"/>
  <c r="I152" i="1" s="1"/>
  <c r="G45" i="1"/>
  <c r="I45" i="1" s="1"/>
  <c r="G15" i="1"/>
  <c r="I15" i="1" s="1"/>
  <c r="I26" i="1"/>
  <c r="G26" i="1"/>
  <c r="G8" i="1"/>
  <c r="I8" i="1" s="1"/>
  <c r="G117" i="1"/>
  <c r="I117" i="1" s="1"/>
  <c r="G92" i="1"/>
  <c r="I92" i="1" s="1"/>
  <c r="G95" i="1"/>
  <c r="I95" i="1" s="1"/>
  <c r="G54" i="1"/>
  <c r="I54" i="1" s="1"/>
  <c r="G114" i="1"/>
  <c r="I114" i="1" s="1"/>
  <c r="G123" i="1"/>
  <c r="I123" i="1" s="1"/>
  <c r="G5" i="1"/>
  <c r="I5" i="1" s="1"/>
  <c r="G109" i="1"/>
  <c r="I109" i="1" s="1"/>
  <c r="G107" i="1"/>
  <c r="I107" i="1" s="1"/>
  <c r="G4" i="1"/>
  <c r="I4" i="1" s="1"/>
  <c r="G64" i="1"/>
  <c r="I64" i="1" s="1"/>
  <c r="G83" i="1"/>
  <c r="I83" i="1" s="1"/>
  <c r="G88" i="1"/>
  <c r="I88" i="1" s="1"/>
  <c r="G41" i="1"/>
  <c r="I41" i="1" s="1"/>
  <c r="G32" i="1"/>
  <c r="I32" i="1" s="1"/>
  <c r="G79" i="1"/>
  <c r="I79" i="1" s="1"/>
  <c r="G57" i="1"/>
  <c r="I57" i="1" s="1"/>
  <c r="G34" i="1"/>
  <c r="I34" i="1" s="1"/>
  <c r="G17" i="1"/>
  <c r="I17" i="1" s="1"/>
  <c r="G28" i="1"/>
  <c r="I28" i="1" s="1"/>
  <c r="G99" i="1"/>
  <c r="I99" i="1" s="1"/>
  <c r="G43" i="1"/>
  <c r="I43" i="1" s="1"/>
  <c r="G108" i="1"/>
  <c r="I108" i="1" s="1"/>
  <c r="G52" i="1"/>
  <c r="I52" i="1" s="1"/>
  <c r="G137" i="1"/>
  <c r="I137" i="1" s="1"/>
  <c r="G116" i="1"/>
  <c r="I116" i="1" s="1"/>
  <c r="G135" i="1"/>
  <c r="I135" i="1" s="1"/>
  <c r="F159" i="1"/>
  <c r="F97" i="1" s="1"/>
  <c r="G97" i="1" s="1"/>
  <c r="I97" i="1" s="1"/>
  <c r="G44" i="1"/>
  <c r="I44" i="1" s="1"/>
  <c r="G140" i="1"/>
  <c r="I140" i="1" s="1"/>
  <c r="G75" i="1"/>
  <c r="I75" i="1" s="1"/>
  <c r="G14" i="1"/>
  <c r="I14" i="1" s="1"/>
  <c r="G105" i="1"/>
  <c r="I105" i="1" s="1"/>
  <c r="G136" i="1"/>
  <c r="I136" i="1" s="1"/>
  <c r="G38" i="1"/>
  <c r="I38" i="1" s="1"/>
  <c r="G78" i="1"/>
  <c r="I78" i="1" s="1"/>
  <c r="G130" i="1"/>
  <c r="I130" i="1" s="1"/>
  <c r="F160" i="1"/>
  <c r="F141" i="1" s="1"/>
  <c r="G141" i="1" l="1"/>
  <c r="I141" i="1" s="1"/>
  <c r="I1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Leiferman, Bobbi</author>
  </authors>
  <commentList>
    <comment ref="F39" authorId="0" shapeId="0" xr:uid="{85C54515-5CBA-4875-B578-1D94F4B6ED20}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Deuel Original Base:  $307,946.59</t>
        </r>
      </text>
    </comment>
    <comment ref="F97" authorId="0" shapeId="0" xr:uid="{84A03E38-43A7-4C2A-8B6F-46EE03B20E30}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Milbank Original Base:  440,440.14</t>
        </r>
      </text>
    </comment>
    <comment ref="F141" authorId="0" shapeId="0" xr:uid="{D7337441-8465-4A65-AE3D-DE4C355B14CF}">
      <text>
        <r>
          <rPr>
            <sz val="9"/>
            <color indexed="81"/>
            <rFont val="Tahoma"/>
            <family val="2"/>
          </rPr>
          <t xml:space="preserve">Base amount adjusted to include proportionate share from Grant-Deuel dissolution:
Waverly Original Base:  135,485.69
</t>
        </r>
      </text>
    </comment>
  </commentList>
</comments>
</file>

<file path=xl/sharedStrings.xml><?xml version="1.0" encoding="utf-8"?>
<sst xmlns="http://schemas.openxmlformats.org/spreadsheetml/2006/main" count="168" uniqueCount="167">
  <si>
    <t xml:space="preserve"> </t>
  </si>
  <si>
    <t>Base Amount</t>
  </si>
  <si>
    <t>Dist#</t>
  </si>
  <si>
    <t>District Name</t>
  </si>
  <si>
    <t>2013 Apportioned Funds</t>
  </si>
  <si>
    <t>2014 Apportioned Funds</t>
  </si>
  <si>
    <t>2015 Apportioned Funds</t>
  </si>
  <si>
    <t>Greatest of 2013, 2014 or 2015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</si>
  <si>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</si>
  <si>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</si>
  <si>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</si>
  <si>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</si>
  <si>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</si>
  <si>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</si>
  <si>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</si>
  <si>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</si>
  <si>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</si>
  <si>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</si>
  <si>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</si>
  <si>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</si>
  <si>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</si>
  <si>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</si>
  <si>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</si>
  <si>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</si>
  <si>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</si>
  <si>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</si>
  <si>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</si>
  <si>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</si>
  <si>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</si>
  <si>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</si>
  <si>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</si>
  <si>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</si>
  <si>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</si>
  <si>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</si>
  <si>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</si>
  <si>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</si>
  <si>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</si>
  <si>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</si>
  <si>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</si>
  <si>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</si>
  <si>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</si>
  <si>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</si>
  <si>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</si>
  <si>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</si>
  <si>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</si>
  <si>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</si>
  <si>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</si>
  <si>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</si>
  <si>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</si>
  <si>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</si>
  <si>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</si>
  <si>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</si>
  <si>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</si>
  <si>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</si>
  <si>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</si>
  <si>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</si>
  <si>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</si>
  <si>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</si>
  <si>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</si>
  <si>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</si>
  <si>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</si>
  <si>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</si>
  <si>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</si>
  <si>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</si>
  <si>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</si>
  <si>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</si>
  <si>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</si>
  <si>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</si>
  <si>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</si>
  <si>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</si>
  <si>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</si>
  <si>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</si>
  <si>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</si>
  <si>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</si>
  <si>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</si>
  <si>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</si>
  <si>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</si>
  <si>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</si>
  <si>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</si>
  <si>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</si>
  <si>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</si>
  <si>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</si>
  <si>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</si>
  <si>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</si>
  <si>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</si>
  <si>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</si>
  <si>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</si>
  <si>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</si>
  <si>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</si>
  <si>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</si>
  <si>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</si>
  <si>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</si>
  <si>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</si>
  <si>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</si>
  <si>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</si>
  <si>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</si>
  <si>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</si>
  <si>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</si>
  <si>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</si>
  <si>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</si>
  <si>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</si>
  <si>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</si>
  <si>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</si>
  <si>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</si>
  <si>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</si>
  <si>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</si>
  <si>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</si>
  <si>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</si>
  <si>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</si>
  <si>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</si>
  <si>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</si>
  <si>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</si>
  <si>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</si>
  <si>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</si>
  <si>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</si>
  <si>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</si>
  <si>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</si>
  <si>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</si>
  <si>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</si>
  <si>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</si>
  <si>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</si>
  <si>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</si>
  <si>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</si>
  <si>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</si>
  <si>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</si>
  <si>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</si>
  <si>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</si>
  <si>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</si>
  <si>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</si>
  <si>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</si>
  <si>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</si>
  <si>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</si>
  <si>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</si>
  <si>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</si>
  <si>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</si>
  <si>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</si>
  <si>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</si>
  <si>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</si>
  <si>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</si>
  <si>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</si>
  <si>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</si>
  <si>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</si>
  <si>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</si>
  <si>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</si>
  <si>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</si>
  <si>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</si>
  <si>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</si>
  <si>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</si>
  <si>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</si>
  <si>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</si>
  <si>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</si>
  <si>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</si>
  <si>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</si>
  <si>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</si>
  <si>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</si>
  <si>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</si>
  <si>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</si>
  <si>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Statewide Amount</t>
  </si>
  <si>
    <t>Grant-Deuel 25-3</t>
  </si>
  <si>
    <t>Deuel - 20%</t>
  </si>
  <si>
    <t>Milbank - 69%</t>
  </si>
  <si>
    <t>Waverly - 11%</t>
  </si>
  <si>
    <t>2018 Apportioned Funds</t>
  </si>
  <si>
    <t>60% of Base Amount
FY2020 State Aid</t>
  </si>
  <si>
    <t>FY2020 Other Revenue Equalization</t>
  </si>
  <si>
    <t>FY2020 Total Local Effort from Other Revenue</t>
  </si>
  <si>
    <t>as of 11/7/2018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</si>
</sst>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0"/>
      <name val="Ebrima"/>
    </font>
    <font>
      <sz val="9"/>
      <color indexed="81"/>
      <name val="Tahoma"/>
      <family val="2"/>
    </font>
    <font>
      <b/>
      <sz val="14"/>
      <name val="Ebrima"/>
    </font>
    <font>
      <b/>
      <sz val="12"/>
      <name val="Ebrima"/>
    </font>
    <font>
      <sz val="10"/>
      <color theme="1"/>
      <name val="Ebrima"/>
    </font>
    <font>
      <sz val="11"/>
      <color theme="1"/>
      <name val="Ebrima"/>
    </font>
    <font>
      <sz val="9"/>
      <name val="Ebrima"/>
    </font>
    <font>
      <sz val="10"/>
      <name val="Ebrima"/>
    </font>
    <font>
      <sz val="11"/>
      <name val="Ebrima"/>
    </font>
    <font>
      <sz val="10"/>
      <color indexed="8"/>
      <name val="Ebrima"/>
    </font>
    <font>
      <b/>
      <sz val="10"/>
      <color theme="1"/>
      <name val="Ebrima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0"/>
      </patternFill>
    </fill>
    <fill>
      <patternFill patternType="solid">
        <fgColor theme="5" tint="-0.249977111117893"/>
        <bgColor indexed="0"/>
      </patternFill>
    </fill>
    <fill>
      <patternFill patternType="solid">
        <fgColor rgb="FFC00000"/>
        <bgColor indexed="0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164" fontId="3" fillId="4" borderId="2" xfId="3" applyNumberFormat="1" applyFont="1" applyFill="1" applyBorder="1" applyAlignment="1">
      <alignment horizontal="center" wrapText="1"/>
    </xf>
    <xf numFmtId="164" fontId="7" fillId="0" borderId="0" xfId="1" applyNumberFormat="1" applyFont="1"/>
    <xf numFmtId="9" fontId="7" fillId="0" borderId="0" xfId="2" applyFont="1" applyAlignment="1">
      <alignment horizontal="center"/>
    </xf>
    <xf numFmtId="0" fontId="8" fillId="0" borderId="0" xfId="1" applyFont="1"/>
    <xf numFmtId="164" fontId="11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12" fillId="2" borderId="2" xfId="3" applyFont="1" applyFill="1" applyBorder="1" applyAlignment="1">
      <alignment horizontal="center" wrapText="1"/>
    </xf>
    <xf numFmtId="164" fontId="12" fillId="2" borderId="2" xfId="3" applyNumberFormat="1" applyFont="1" applyFill="1" applyBorder="1" applyAlignment="1">
      <alignment horizontal="center" wrapText="1"/>
    </xf>
    <xf numFmtId="164" fontId="3" fillId="3" borderId="2" xfId="3" applyNumberFormat="1" applyFont="1" applyFill="1" applyBorder="1" applyAlignment="1">
      <alignment horizontal="center" wrapText="1"/>
    </xf>
    <xf numFmtId="0" fontId="8" fillId="0" borderId="0" xfId="1" applyFont="1" applyAlignment="1">
      <alignment wrapText="1"/>
    </xf>
    <xf numFmtId="0" fontId="12" fillId="0" borderId="2" xfId="3" applyFont="1" applyFill="1" applyBorder="1" applyAlignment="1">
      <alignment horizontal="right"/>
    </xf>
    <xf numFmtId="0" fontId="12" fillId="0" borderId="2" xfId="3" applyFont="1" applyFill="1" applyBorder="1" applyAlignment="1"/>
    <xf numFmtId="164" fontId="7" fillId="0" borderId="2" xfId="1" applyNumberFormat="1" applyFont="1" applyFill="1" applyBorder="1"/>
    <xf numFmtId="164" fontId="7" fillId="5" borderId="2" xfId="1" applyNumberFormat="1" applyFont="1" applyFill="1" applyBorder="1"/>
    <xf numFmtId="0" fontId="7" fillId="0" borderId="2" xfId="1" applyFont="1" applyBorder="1"/>
    <xf numFmtId="0" fontId="7" fillId="0" borderId="2" xfId="1" applyFont="1" applyBorder="1" applyAlignment="1">
      <alignment horizontal="right"/>
    </xf>
    <xf numFmtId="164" fontId="7" fillId="0" borderId="2" xfId="1" applyNumberFormat="1" applyFont="1" applyBorder="1"/>
    <xf numFmtId="0" fontId="7" fillId="0" borderId="0" xfId="1" applyFont="1"/>
    <xf numFmtId="0" fontId="13" fillId="0" borderId="0" xfId="1" applyNumberFormat="1" applyFont="1" applyBorder="1"/>
    <xf numFmtId="164" fontId="10" fillId="0" borderId="0" xfId="1" applyNumberFormat="1" applyFont="1" applyAlignment="1">
      <alignment horizontal="center"/>
    </xf>
    <xf numFmtId="0" fontId="9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164" fontId="7" fillId="0" borderId="0" xfId="1" applyNumberFormat="1" applyFont="1" applyBorder="1"/>
  </cellXfs>
  <cellStyles count="4">
    <cellStyle name="Normal" xfId="0" builtinId="0"/>
    <cellStyle name="Normal 14" xfId="1" xr:uid="{BD0A285C-882F-4A24-BEE0-7357150D6E5C}"/>
    <cellStyle name="Normal_Sheet1" xfId="3" xr:uid="{20D657DF-CDFC-42FF-BA69-F23CA5A66D4A}"/>
    <cellStyle name="Percent 2" xfId="2" xr:uid="{65846434-E70F-41AD-8296-4B245F749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57150</xdr:rowOff>
    </xdr:from>
    <xdr:to>
      <xdr:col>8</xdr:col>
      <xdr:colOff>731529</xdr:colOff>
      <xdr:row>1</xdr:row>
      <xdr:rowOff>277597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53DDAF-B9E7-4DBB-A785-7DEC536A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5" y="57150"/>
          <a:ext cx="2169804" cy="534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7A5A-DC14-443E-8040-124173C923AD}">
  <sheetPr>
    <pageSetUpPr fitToPage="1"/>
  </sheetPr>
  <dimension ref="A1:I160"/>
  <sheetViews>
    <sheetView showGridLines="0" tabSelected="1" zoomScaleNormal="100" workbookViewId="0">
      <selection activeCell="C4" sqref="C4"/>
    </sheetView>
  </sheetViews>
  <sheetFormatPr defaultColWidth="12.5703125" defaultRowHeight="16.5" x14ac:dyDescent="0.3"/>
  <cols>
    <col min="1" max="1" width="12.5703125" style="4"/>
    <col min="2" max="2" width="24" style="4" bestFit="1" customWidth="1"/>
    <col min="3" max="5" width="12.5703125" style="2"/>
    <col min="6" max="6" width="14.42578125" style="2" customWidth="1"/>
    <col min="7" max="7" width="15.5703125" style="2" customWidth="1"/>
    <col min="8" max="8" width="14.7109375" style="2" customWidth="1"/>
    <col min="9" max="9" width="16.85546875" style="2" customWidth="1"/>
    <col min="10" max="16384" width="12.5703125" style="4"/>
  </cols>
  <sheetData>
    <row r="1" spans="1:9" ht="24.75" customHeight="1" x14ac:dyDescent="0.35">
      <c r="A1" s="23" t="s">
        <v>164</v>
      </c>
      <c r="B1" s="24"/>
      <c r="C1" s="25"/>
      <c r="G1" s="3"/>
    </row>
    <row r="2" spans="1:9" ht="24.75" customHeight="1" x14ac:dyDescent="0.3">
      <c r="A2" s="21" t="s">
        <v>166</v>
      </c>
      <c r="B2" s="22" t="s">
        <v>0</v>
      </c>
      <c r="F2" s="20" t="s">
        <v>1</v>
      </c>
      <c r="G2" s="5"/>
      <c r="H2" s="6"/>
      <c r="I2" s="6"/>
    </row>
    <row r="3" spans="1:9" s="10" customFormat="1" ht="54" customHeight="1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" t="s">
        <v>163</v>
      </c>
      <c r="H3" s="1" t="s">
        <v>162</v>
      </c>
      <c r="I3" s="1" t="s">
        <v>165</v>
      </c>
    </row>
    <row r="4" spans="1:9" x14ac:dyDescent="0.3">
      <c r="A4" s="11">
        <v>6001</v>
      </c>
      <c r="B4" s="12" t="s">
        <v>21</v>
      </c>
      <c r="C4" s="13">
        <v>1721682.35</v>
      </c>
      <c r="D4" s="13">
        <v>1406786.8599999999</v>
      </c>
      <c r="E4" s="13">
        <v>1455023.73</v>
      </c>
      <c r="F4" s="13">
        <f>MAX(C4:E4)</f>
        <v>1721682.35</v>
      </c>
      <c r="G4" s="13">
        <f>F4*0.6</f>
        <v>1033009.41</v>
      </c>
      <c r="H4" s="13">
        <v>1494865.82</v>
      </c>
      <c r="I4" s="13">
        <f>IF(H4&gt;G4,H4-G4,0)</f>
        <v>461856.41000000003</v>
      </c>
    </row>
    <row r="5" spans="1:9" x14ac:dyDescent="0.3">
      <c r="A5" s="11">
        <v>58003</v>
      </c>
      <c r="B5" s="12" t="s">
        <v>139</v>
      </c>
      <c r="C5" s="13">
        <v>367489.17000000004</v>
      </c>
      <c r="D5" s="13">
        <v>243359.58000000002</v>
      </c>
      <c r="E5" s="13">
        <v>301416.82</v>
      </c>
      <c r="F5" s="13">
        <f>MAX(C5:E5)</f>
        <v>367489.17000000004</v>
      </c>
      <c r="G5" s="13">
        <f>F5*0.6</f>
        <v>220493.50200000001</v>
      </c>
      <c r="H5" s="13">
        <v>292431.05</v>
      </c>
      <c r="I5" s="13">
        <f>IF(H5&gt;G5,H5-G5,0)</f>
        <v>71937.547999999981</v>
      </c>
    </row>
    <row r="6" spans="1:9" x14ac:dyDescent="0.3">
      <c r="A6" s="11">
        <v>61001</v>
      </c>
      <c r="B6" s="12" t="s">
        <v>146</v>
      </c>
      <c r="C6" s="13">
        <v>214117.72000000003</v>
      </c>
      <c r="D6" s="13">
        <v>232292.44</v>
      </c>
      <c r="E6" s="13">
        <v>240423.17</v>
      </c>
      <c r="F6" s="13">
        <f>MAX(C6:E6)</f>
        <v>240423.17</v>
      </c>
      <c r="G6" s="13">
        <f>F6*0.6</f>
        <v>144253.902</v>
      </c>
      <c r="H6" s="13">
        <v>151251.13999999998</v>
      </c>
      <c r="I6" s="13">
        <f>IF(H6&gt;G6,H6-G6,0)</f>
        <v>6997.237999999983</v>
      </c>
    </row>
    <row r="7" spans="1:9" x14ac:dyDescent="0.3">
      <c r="A7" s="11">
        <v>11001</v>
      </c>
      <c r="B7" s="12" t="s">
        <v>30</v>
      </c>
      <c r="C7" s="13">
        <v>153578.08000000002</v>
      </c>
      <c r="D7" s="13">
        <v>84285.540000000008</v>
      </c>
      <c r="E7" s="13">
        <v>98042.92</v>
      </c>
      <c r="F7" s="13">
        <f>MAX(C7:E7)</f>
        <v>153578.08000000002</v>
      </c>
      <c r="G7" s="13">
        <f>F7*0.6</f>
        <v>92146.848000000013</v>
      </c>
      <c r="H7" s="13">
        <v>127417.10999999999</v>
      </c>
      <c r="I7" s="13">
        <f>IF(H7&gt;G7,H7-G7,0)</f>
        <v>35270.261999999973</v>
      </c>
    </row>
    <row r="8" spans="1:9" x14ac:dyDescent="0.3">
      <c r="A8" s="11">
        <v>38001</v>
      </c>
      <c r="B8" s="12" t="s">
        <v>85</v>
      </c>
      <c r="C8" s="13">
        <v>157847.29999999999</v>
      </c>
      <c r="D8" s="13">
        <v>150887.54</v>
      </c>
      <c r="E8" s="13">
        <v>124191.48000000001</v>
      </c>
      <c r="F8" s="13">
        <f>MAX(C8:E8)</f>
        <v>157847.29999999999</v>
      </c>
      <c r="G8" s="13">
        <f>F8*0.6</f>
        <v>94708.37999999999</v>
      </c>
      <c r="H8" s="13">
        <v>106338.11</v>
      </c>
      <c r="I8" s="13">
        <f>IF(H8&gt;G8,H8-G8,0)</f>
        <v>11629.73000000001</v>
      </c>
    </row>
    <row r="9" spans="1:9" x14ac:dyDescent="0.3">
      <c r="A9" s="11">
        <v>21001</v>
      </c>
      <c r="B9" s="12" t="s">
        <v>54</v>
      </c>
      <c r="C9" s="13">
        <v>73304.179999999993</v>
      </c>
      <c r="D9" s="13">
        <v>70429.539999999994</v>
      </c>
      <c r="E9" s="13">
        <v>78885.41</v>
      </c>
      <c r="F9" s="13">
        <f>MAX(C9:E9)</f>
        <v>78885.41</v>
      </c>
      <c r="G9" s="13">
        <f>F9*0.6</f>
        <v>47331.245999999999</v>
      </c>
      <c r="H9" s="13">
        <v>76932.59</v>
      </c>
      <c r="I9" s="13">
        <f>IF(H9&gt;G9,H9-G9,0)</f>
        <v>29601.343999999997</v>
      </c>
    </row>
    <row r="10" spans="1:9" x14ac:dyDescent="0.3">
      <c r="A10" s="11">
        <v>4001</v>
      </c>
      <c r="B10" s="12" t="s">
        <v>14</v>
      </c>
      <c r="C10" s="13">
        <v>64899.78</v>
      </c>
      <c r="D10" s="13">
        <v>105628.35</v>
      </c>
      <c r="E10" s="13">
        <v>80739.78</v>
      </c>
      <c r="F10" s="13">
        <f>MAX(C10:E10)</f>
        <v>105628.35</v>
      </c>
      <c r="G10" s="13">
        <f>F10*0.6</f>
        <v>63377.01</v>
      </c>
      <c r="H10" s="13">
        <v>70862.22</v>
      </c>
      <c r="I10" s="13">
        <f>IF(H10&gt;G10,H10-G10,0)</f>
        <v>7485.2099999999991</v>
      </c>
    </row>
    <row r="11" spans="1:9" x14ac:dyDescent="0.3">
      <c r="A11" s="11">
        <v>49001</v>
      </c>
      <c r="B11" s="12" t="s">
        <v>110</v>
      </c>
      <c r="C11" s="13">
        <v>146195.69</v>
      </c>
      <c r="D11" s="13">
        <v>199363.94</v>
      </c>
      <c r="E11" s="13">
        <v>195620.13999999998</v>
      </c>
      <c r="F11" s="13">
        <f>MAX(C11:E11)</f>
        <v>199363.94</v>
      </c>
      <c r="G11" s="13">
        <f>F11*0.6</f>
        <v>119618.364</v>
      </c>
      <c r="H11" s="13">
        <v>122821.87</v>
      </c>
      <c r="I11" s="13">
        <f>IF(H11&gt;G11,H11-G11,0)</f>
        <v>3203.5059999999939</v>
      </c>
    </row>
    <row r="12" spans="1:9" x14ac:dyDescent="0.3">
      <c r="A12" s="11">
        <v>9001</v>
      </c>
      <c r="B12" s="12" t="s">
        <v>27</v>
      </c>
      <c r="C12" s="13">
        <v>267909.48</v>
      </c>
      <c r="D12" s="13">
        <v>282499.05</v>
      </c>
      <c r="E12" s="13">
        <v>327439.45</v>
      </c>
      <c r="F12" s="13">
        <f>MAX(C12:E12)</f>
        <v>327439.45</v>
      </c>
      <c r="G12" s="13">
        <f>F12*0.6</f>
        <v>196463.67</v>
      </c>
      <c r="H12" s="13">
        <v>296556.75</v>
      </c>
      <c r="I12" s="13">
        <f>IF(H12&gt;G12,H12-G12,0)</f>
        <v>100093.07999999999</v>
      </c>
    </row>
    <row r="13" spans="1:9" x14ac:dyDescent="0.3">
      <c r="A13" s="11">
        <v>3001</v>
      </c>
      <c r="B13" s="12" t="s">
        <v>13</v>
      </c>
      <c r="C13" s="13">
        <v>207533.7</v>
      </c>
      <c r="D13" s="13">
        <v>209752.88000000003</v>
      </c>
      <c r="E13" s="13">
        <v>230384.32</v>
      </c>
      <c r="F13" s="13">
        <f>MAX(C13:E13)</f>
        <v>230384.32</v>
      </c>
      <c r="G13" s="13">
        <f>F13*0.6</f>
        <v>138230.592</v>
      </c>
      <c r="H13" s="13">
        <v>225177.63999999998</v>
      </c>
      <c r="I13" s="13">
        <f>IF(H13&gt;G13,H13-G13,0)</f>
        <v>86947.047999999981</v>
      </c>
    </row>
    <row r="14" spans="1:9" x14ac:dyDescent="0.3">
      <c r="A14" s="11">
        <v>61002</v>
      </c>
      <c r="B14" s="12" t="s">
        <v>147</v>
      </c>
      <c r="C14" s="13">
        <v>209443.65999999997</v>
      </c>
      <c r="D14" s="13">
        <v>192341.08000000002</v>
      </c>
      <c r="E14" s="13">
        <v>199701.80000000002</v>
      </c>
      <c r="F14" s="13">
        <f>MAX(C14:E14)</f>
        <v>209443.65999999997</v>
      </c>
      <c r="G14" s="13">
        <f>F14*0.6</f>
        <v>125666.19599999998</v>
      </c>
      <c r="H14" s="13">
        <v>184132.85</v>
      </c>
      <c r="I14" s="13">
        <f>IF(H14&gt;G14,H14-G14,0)</f>
        <v>58466.654000000024</v>
      </c>
    </row>
    <row r="15" spans="1:9" x14ac:dyDescent="0.3">
      <c r="A15" s="11">
        <v>25001</v>
      </c>
      <c r="B15" s="12" t="s">
        <v>63</v>
      </c>
      <c r="C15" s="13">
        <v>36207.39</v>
      </c>
      <c r="D15" s="13">
        <v>26092.43</v>
      </c>
      <c r="E15" s="13">
        <v>31841.29</v>
      </c>
      <c r="F15" s="13">
        <f>MAX(C15:E15)</f>
        <v>36207.39</v>
      </c>
      <c r="G15" s="13">
        <f>F15*0.6</f>
        <v>21724.433999999997</v>
      </c>
      <c r="H15" s="13">
        <v>36263.450000000004</v>
      </c>
      <c r="I15" s="13">
        <f>IF(H15&gt;G15,H15-G15,0)</f>
        <v>14539.016000000007</v>
      </c>
    </row>
    <row r="16" spans="1:9" x14ac:dyDescent="0.3">
      <c r="A16" s="11">
        <v>52001</v>
      </c>
      <c r="B16" s="12" t="s">
        <v>124</v>
      </c>
      <c r="C16" s="13">
        <v>121514.08999999998</v>
      </c>
      <c r="D16" s="13">
        <v>91737.84</v>
      </c>
      <c r="E16" s="13">
        <v>138489.27000000002</v>
      </c>
      <c r="F16" s="13">
        <f>MAX(C16:E16)</f>
        <v>138489.27000000002</v>
      </c>
      <c r="G16" s="13">
        <f>F16*0.6</f>
        <v>83093.562000000005</v>
      </c>
      <c r="H16" s="13">
        <v>110767.92</v>
      </c>
      <c r="I16" s="13">
        <f>IF(H16&gt;G16,H16-G16,0)</f>
        <v>27674.357999999993</v>
      </c>
    </row>
    <row r="17" spans="1:9" x14ac:dyDescent="0.3">
      <c r="A17" s="11">
        <v>4002</v>
      </c>
      <c r="B17" s="12" t="s">
        <v>15</v>
      </c>
      <c r="C17" s="13">
        <v>250989.35</v>
      </c>
      <c r="D17" s="13">
        <v>185913.4</v>
      </c>
      <c r="E17" s="13">
        <v>182127.80000000002</v>
      </c>
      <c r="F17" s="13">
        <f>MAX(C17:E17)</f>
        <v>250989.35</v>
      </c>
      <c r="G17" s="13">
        <f>F17*0.6</f>
        <v>150593.60999999999</v>
      </c>
      <c r="H17" s="13">
        <v>200827.23</v>
      </c>
      <c r="I17" s="13">
        <f>IF(H17&gt;G17,H17-G17,0)</f>
        <v>50233.620000000024</v>
      </c>
    </row>
    <row r="18" spans="1:9" x14ac:dyDescent="0.3">
      <c r="A18" s="11">
        <v>22001</v>
      </c>
      <c r="B18" s="12" t="s">
        <v>56</v>
      </c>
      <c r="C18" s="13">
        <v>73519.41</v>
      </c>
      <c r="D18" s="13">
        <v>46261.48</v>
      </c>
      <c r="E18" s="13">
        <v>62854.489999999991</v>
      </c>
      <c r="F18" s="13">
        <f>MAX(C18:E18)</f>
        <v>73519.41</v>
      </c>
      <c r="G18" s="13">
        <f>F18*0.6</f>
        <v>44111.646000000001</v>
      </c>
      <c r="H18" s="13">
        <v>83198.080000000002</v>
      </c>
      <c r="I18" s="13">
        <f>IF(H18&gt;G18,H18-G18,0)</f>
        <v>39086.434000000001</v>
      </c>
    </row>
    <row r="19" spans="1:9" x14ac:dyDescent="0.3">
      <c r="A19" s="11">
        <v>49002</v>
      </c>
      <c r="B19" s="12" t="s">
        <v>111</v>
      </c>
      <c r="C19" s="13">
        <v>1885622</v>
      </c>
      <c r="D19" s="13">
        <v>1311793.27</v>
      </c>
      <c r="E19" s="13">
        <v>1364840.64</v>
      </c>
      <c r="F19" s="13">
        <f>MAX(C19:E19)</f>
        <v>1885622</v>
      </c>
      <c r="G19" s="13">
        <f>F19*0.6</f>
        <v>1131373.2</v>
      </c>
      <c r="H19" s="13">
        <v>1484342.2</v>
      </c>
      <c r="I19" s="13">
        <f>IF(H19&gt;G19,H19-G19,0)</f>
        <v>352969</v>
      </c>
    </row>
    <row r="20" spans="1:9" x14ac:dyDescent="0.3">
      <c r="A20" s="11">
        <v>30003</v>
      </c>
      <c r="B20" s="12" t="s">
        <v>74</v>
      </c>
      <c r="C20" s="13">
        <v>172327.17999999996</v>
      </c>
      <c r="D20" s="13">
        <v>110069.63999999998</v>
      </c>
      <c r="E20" s="13">
        <v>105507.04</v>
      </c>
      <c r="F20" s="13">
        <f>MAX(C20:E20)</f>
        <v>172327.17999999996</v>
      </c>
      <c r="G20" s="13">
        <f>F20*0.6</f>
        <v>103396.30799999998</v>
      </c>
      <c r="H20" s="13">
        <v>110958.09</v>
      </c>
      <c r="I20" s="13">
        <f>IF(H20&gt;G20,H20-G20,0)</f>
        <v>7561.7820000000211</v>
      </c>
    </row>
    <row r="21" spans="1:9" x14ac:dyDescent="0.3">
      <c r="A21" s="11">
        <v>45004</v>
      </c>
      <c r="B21" s="12" t="s">
        <v>104</v>
      </c>
      <c r="C21" s="13">
        <v>340440.27999999997</v>
      </c>
      <c r="D21" s="13">
        <v>278885.68</v>
      </c>
      <c r="E21" s="13">
        <v>324562.76</v>
      </c>
      <c r="F21" s="13">
        <f>MAX(C21:E21)</f>
        <v>340440.27999999997</v>
      </c>
      <c r="G21" s="13">
        <f>F21*0.6</f>
        <v>204264.16799999998</v>
      </c>
      <c r="H21" s="13">
        <v>204385.50999999998</v>
      </c>
      <c r="I21" s="13">
        <f>IF(H21&gt;G21,H21-G21,0)</f>
        <v>121.34200000000419</v>
      </c>
    </row>
    <row r="22" spans="1:9" x14ac:dyDescent="0.3">
      <c r="A22" s="11">
        <v>5001</v>
      </c>
      <c r="B22" s="12" t="s">
        <v>17</v>
      </c>
      <c r="C22" s="13">
        <v>1377585.45</v>
      </c>
      <c r="D22" s="13">
        <v>953593.04999999993</v>
      </c>
      <c r="E22" s="13">
        <v>952176.94</v>
      </c>
      <c r="F22" s="13">
        <f>MAX(C22:E22)</f>
        <v>1377585.45</v>
      </c>
      <c r="G22" s="13">
        <f>F22*0.6</f>
        <v>826551.2699999999</v>
      </c>
      <c r="H22" s="13">
        <v>1055863.1399999999</v>
      </c>
      <c r="I22" s="13">
        <f>IF(H22&gt;G22,H22-G22,0)</f>
        <v>229311.87</v>
      </c>
    </row>
    <row r="23" spans="1:9" x14ac:dyDescent="0.3">
      <c r="A23" s="11">
        <v>26002</v>
      </c>
      <c r="B23" s="12" t="s">
        <v>65</v>
      </c>
      <c r="C23" s="13">
        <v>153893.02000000002</v>
      </c>
      <c r="D23" s="13">
        <v>85754.91</v>
      </c>
      <c r="E23" s="13">
        <v>81374.41</v>
      </c>
      <c r="F23" s="13">
        <f>MAX(C23:E23)</f>
        <v>153893.02000000002</v>
      </c>
      <c r="G23" s="13">
        <f>F23*0.6</f>
        <v>92335.812000000005</v>
      </c>
      <c r="H23" s="13">
        <v>94938.36</v>
      </c>
      <c r="I23" s="13">
        <f>IF(H23&gt;G23,H23-G23,0)</f>
        <v>2602.5479999999952</v>
      </c>
    </row>
    <row r="24" spans="1:9" x14ac:dyDescent="0.3">
      <c r="A24" s="11">
        <v>43001</v>
      </c>
      <c r="B24" s="12" t="s">
        <v>99</v>
      </c>
      <c r="C24" s="13">
        <v>103082.46</v>
      </c>
      <c r="D24" s="13">
        <v>70488.09</v>
      </c>
      <c r="E24" s="13">
        <v>65090.789999999994</v>
      </c>
      <c r="F24" s="13">
        <f>MAX(C24:E24)</f>
        <v>103082.46</v>
      </c>
      <c r="G24" s="13">
        <f>F24*0.6</f>
        <v>61849.476000000002</v>
      </c>
      <c r="H24" s="13">
        <v>74744.649999999994</v>
      </c>
      <c r="I24" s="13">
        <f>IF(H24&gt;G24,H24-G24,0)</f>
        <v>12895.173999999992</v>
      </c>
    </row>
    <row r="25" spans="1:9" x14ac:dyDescent="0.3">
      <c r="A25" s="11">
        <v>41001</v>
      </c>
      <c r="B25" s="12" t="s">
        <v>94</v>
      </c>
      <c r="C25" s="13">
        <v>443031.13999999996</v>
      </c>
      <c r="D25" s="13">
        <v>301684.27999999997</v>
      </c>
      <c r="E25" s="13">
        <v>272708.68000000005</v>
      </c>
      <c r="F25" s="13">
        <f>MAX(C25:E25)</f>
        <v>443031.13999999996</v>
      </c>
      <c r="G25" s="13">
        <f>F25*0.6</f>
        <v>265818.68399999995</v>
      </c>
      <c r="H25" s="13">
        <v>250558.18</v>
      </c>
      <c r="I25" s="13">
        <f>IF(H25&gt;G25,H25-G25,0)</f>
        <v>0</v>
      </c>
    </row>
    <row r="26" spans="1:9" x14ac:dyDescent="0.3">
      <c r="A26" s="11">
        <v>28001</v>
      </c>
      <c r="B26" s="12" t="s">
        <v>69</v>
      </c>
      <c r="C26" s="13">
        <v>84865.01</v>
      </c>
      <c r="D26" s="13">
        <v>120788.74</v>
      </c>
      <c r="E26" s="13">
        <v>95571.040000000008</v>
      </c>
      <c r="F26" s="13">
        <f>MAX(C26:E26)</f>
        <v>120788.74</v>
      </c>
      <c r="G26" s="13">
        <f>F26*0.6</f>
        <v>72473.244000000006</v>
      </c>
      <c r="H26" s="13">
        <v>105153.1</v>
      </c>
      <c r="I26" s="13">
        <f>IF(H26&gt;G26,H26-G26,0)</f>
        <v>32679.856</v>
      </c>
    </row>
    <row r="27" spans="1:9" x14ac:dyDescent="0.3">
      <c r="A27" s="11">
        <v>60001</v>
      </c>
      <c r="B27" s="12" t="s">
        <v>142</v>
      </c>
      <c r="C27" s="13">
        <v>87636.14</v>
      </c>
      <c r="D27" s="13">
        <v>77204.239999999991</v>
      </c>
      <c r="E27" s="13">
        <v>60553.440000000002</v>
      </c>
      <c r="F27" s="13">
        <f>MAX(C27:E27)</f>
        <v>87636.14</v>
      </c>
      <c r="G27" s="13">
        <f>F27*0.6</f>
        <v>52581.684000000001</v>
      </c>
      <c r="H27" s="13">
        <v>80833.45</v>
      </c>
      <c r="I27" s="13">
        <f>IF(H27&gt;G27,H27-G27,0)</f>
        <v>28251.765999999996</v>
      </c>
    </row>
    <row r="28" spans="1:9" x14ac:dyDescent="0.3">
      <c r="A28" s="11">
        <v>7001</v>
      </c>
      <c r="B28" s="12" t="s">
        <v>25</v>
      </c>
      <c r="C28" s="13">
        <v>217424.36</v>
      </c>
      <c r="D28" s="13">
        <v>456857.65</v>
      </c>
      <c r="E28" s="13">
        <v>388412.38</v>
      </c>
      <c r="F28" s="13">
        <f>MAX(C28:E28)</f>
        <v>456857.65</v>
      </c>
      <c r="G28" s="13">
        <f>F28*0.6</f>
        <v>274114.59000000003</v>
      </c>
      <c r="H28" s="13">
        <v>421738.04</v>
      </c>
      <c r="I28" s="13">
        <f>IF(H28&gt;G28,H28-G28,0)</f>
        <v>147623.44999999995</v>
      </c>
    </row>
    <row r="29" spans="1:9" x14ac:dyDescent="0.3">
      <c r="A29" s="11">
        <v>39001</v>
      </c>
      <c r="B29" s="12" t="s">
        <v>88</v>
      </c>
      <c r="C29" s="13">
        <v>377689.21</v>
      </c>
      <c r="D29" s="13">
        <v>255845.65000000002</v>
      </c>
      <c r="E29" s="13">
        <v>266085.03000000003</v>
      </c>
      <c r="F29" s="13">
        <f>MAX(C29:E29)</f>
        <v>377689.21</v>
      </c>
      <c r="G29" s="13">
        <f>F29*0.6</f>
        <v>226613.52600000001</v>
      </c>
      <c r="H29" s="13">
        <v>255337.49</v>
      </c>
      <c r="I29" s="13">
        <f>IF(H29&gt;G29,H29-G29,0)</f>
        <v>28723.963999999978</v>
      </c>
    </row>
    <row r="30" spans="1:9" x14ac:dyDescent="0.3">
      <c r="A30" s="11">
        <v>12002</v>
      </c>
      <c r="B30" s="12" t="s">
        <v>33</v>
      </c>
      <c r="C30" s="13">
        <v>286326.61</v>
      </c>
      <c r="D30" s="13">
        <v>214770.24</v>
      </c>
      <c r="E30" s="13">
        <v>234864.96000000002</v>
      </c>
      <c r="F30" s="13">
        <f>MAX(C30:E30)</f>
        <v>286326.61</v>
      </c>
      <c r="G30" s="13">
        <f>F30*0.6</f>
        <v>171795.96599999999</v>
      </c>
      <c r="H30" s="13">
        <v>258390.2</v>
      </c>
      <c r="I30" s="13">
        <f>IF(H30&gt;G30,H30-G30,0)</f>
        <v>86594.234000000026</v>
      </c>
    </row>
    <row r="31" spans="1:9" x14ac:dyDescent="0.3">
      <c r="A31" s="11">
        <v>50005</v>
      </c>
      <c r="B31" s="12" t="s">
        <v>118</v>
      </c>
      <c r="C31" s="13">
        <v>129273.28</v>
      </c>
      <c r="D31" s="13">
        <v>91802.25</v>
      </c>
      <c r="E31" s="13">
        <v>95902.91</v>
      </c>
      <c r="F31" s="13">
        <f>MAX(C31:E31)</f>
        <v>129273.28</v>
      </c>
      <c r="G31" s="13">
        <f>F31*0.6</f>
        <v>77563.967999999993</v>
      </c>
      <c r="H31" s="13">
        <v>98875.299999999988</v>
      </c>
      <c r="I31" s="13">
        <f>IF(H31&gt;G31,H31-G31,0)</f>
        <v>21311.331999999995</v>
      </c>
    </row>
    <row r="32" spans="1:9" x14ac:dyDescent="0.3">
      <c r="A32" s="11">
        <v>59003</v>
      </c>
      <c r="B32" s="12" t="s">
        <v>141</v>
      </c>
      <c r="C32" s="13">
        <v>140988.79999999999</v>
      </c>
      <c r="D32" s="13">
        <v>99276.53</v>
      </c>
      <c r="E32" s="13">
        <v>71406.290000000008</v>
      </c>
      <c r="F32" s="13">
        <f>MAX(C32:E32)</f>
        <v>140988.79999999999</v>
      </c>
      <c r="G32" s="13">
        <f>F32*0.6</f>
        <v>84593.279999999984</v>
      </c>
      <c r="H32" s="13">
        <v>77550.209999999992</v>
      </c>
      <c r="I32" s="13">
        <f>IF(H32&gt;G32,H32-G32,0)</f>
        <v>0</v>
      </c>
    </row>
    <row r="33" spans="1:9" x14ac:dyDescent="0.3">
      <c r="A33" s="11">
        <v>21003</v>
      </c>
      <c r="B33" s="12" t="s">
        <v>55</v>
      </c>
      <c r="C33" s="13">
        <v>203032.28</v>
      </c>
      <c r="D33" s="13">
        <v>154125.30000000002</v>
      </c>
      <c r="E33" s="13">
        <v>172417.58000000002</v>
      </c>
      <c r="F33" s="13">
        <f>MAX(C33:E33)</f>
        <v>203032.28</v>
      </c>
      <c r="G33" s="13">
        <f>F33*0.6</f>
        <v>121819.36799999999</v>
      </c>
      <c r="H33" s="13">
        <v>163049.26</v>
      </c>
      <c r="I33" s="13">
        <f>IF(H33&gt;G33,H33-G33,0)</f>
        <v>41229.892000000022</v>
      </c>
    </row>
    <row r="34" spans="1:9" x14ac:dyDescent="0.3">
      <c r="A34" s="11">
        <v>16001</v>
      </c>
      <c r="B34" s="12" t="s">
        <v>44</v>
      </c>
      <c r="C34" s="13">
        <v>586860.45000000007</v>
      </c>
      <c r="D34" s="13">
        <v>480548.74</v>
      </c>
      <c r="E34" s="13">
        <v>493950.84</v>
      </c>
      <c r="F34" s="13">
        <f>MAX(C34:E34)</f>
        <v>586860.45000000007</v>
      </c>
      <c r="G34" s="13">
        <f>F34*0.6</f>
        <v>352116.27</v>
      </c>
      <c r="H34" s="13">
        <v>460164.24</v>
      </c>
      <c r="I34" s="13">
        <f>IF(H34&gt;G34,H34-G34,0)</f>
        <v>108047.96999999997</v>
      </c>
    </row>
    <row r="35" spans="1:9" x14ac:dyDescent="0.3">
      <c r="A35" s="11">
        <v>61008</v>
      </c>
      <c r="B35" s="12" t="s">
        <v>149</v>
      </c>
      <c r="C35" s="13">
        <v>378343.66000000003</v>
      </c>
      <c r="D35" s="13">
        <v>326265.37</v>
      </c>
      <c r="E35" s="13">
        <v>361386.92</v>
      </c>
      <c r="F35" s="13">
        <f>MAX(C35:E35)</f>
        <v>378343.66000000003</v>
      </c>
      <c r="G35" s="13">
        <f>F35*0.6</f>
        <v>227006.19600000003</v>
      </c>
      <c r="H35" s="13">
        <v>360172.96</v>
      </c>
      <c r="I35" s="13">
        <f>IF(H35&gt;G35,H35-G35,0)</f>
        <v>133166.764</v>
      </c>
    </row>
    <row r="36" spans="1:9" x14ac:dyDescent="0.3">
      <c r="A36" s="11">
        <v>38002</v>
      </c>
      <c r="B36" s="12" t="s">
        <v>86</v>
      </c>
      <c r="C36" s="13">
        <v>142292.78</v>
      </c>
      <c r="D36" s="13">
        <v>106990.26</v>
      </c>
      <c r="E36" s="13">
        <v>118860.31999999999</v>
      </c>
      <c r="F36" s="13">
        <f>MAX(C36:E36)</f>
        <v>142292.78</v>
      </c>
      <c r="G36" s="13">
        <f>F36*0.6</f>
        <v>85375.667999999991</v>
      </c>
      <c r="H36" s="13">
        <v>105955.12000000001</v>
      </c>
      <c r="I36" s="13">
        <f>IF(H36&gt;G36,H36-G36,0)</f>
        <v>20579.452000000019</v>
      </c>
    </row>
    <row r="37" spans="1:9" x14ac:dyDescent="0.3">
      <c r="A37" s="11">
        <v>49003</v>
      </c>
      <c r="B37" s="12" t="s">
        <v>112</v>
      </c>
      <c r="C37" s="13">
        <v>427706.11</v>
      </c>
      <c r="D37" s="13">
        <v>437442.68</v>
      </c>
      <c r="E37" s="13">
        <v>437599.94</v>
      </c>
      <c r="F37" s="13">
        <f>MAX(C37:E37)</f>
        <v>437599.94</v>
      </c>
      <c r="G37" s="13">
        <f>F37*0.6</f>
        <v>262559.96399999998</v>
      </c>
      <c r="H37" s="13">
        <v>379510.86</v>
      </c>
      <c r="I37" s="13">
        <f>IF(H37&gt;G37,H37-G37,0)</f>
        <v>116950.89600000001</v>
      </c>
    </row>
    <row r="38" spans="1:9" x14ac:dyDescent="0.3">
      <c r="A38" s="11">
        <v>5006</v>
      </c>
      <c r="B38" s="12" t="s">
        <v>20</v>
      </c>
      <c r="C38" s="13">
        <v>697580.89</v>
      </c>
      <c r="D38" s="13">
        <v>583574</v>
      </c>
      <c r="E38" s="13">
        <v>592837.16</v>
      </c>
      <c r="F38" s="13">
        <f>MAX(C38:E38)</f>
        <v>697580.89</v>
      </c>
      <c r="G38" s="13">
        <f>F38*0.6</f>
        <v>418548.53399999999</v>
      </c>
      <c r="H38" s="13">
        <v>594436.29</v>
      </c>
      <c r="I38" s="13">
        <f>IF(H38&gt;G38,H38-G38,0)</f>
        <v>175887.75600000005</v>
      </c>
    </row>
    <row r="39" spans="1:9" x14ac:dyDescent="0.3">
      <c r="A39" s="11">
        <v>19004</v>
      </c>
      <c r="B39" s="12" t="s">
        <v>51</v>
      </c>
      <c r="C39" s="13">
        <v>307946.58999999997</v>
      </c>
      <c r="D39" s="13">
        <v>254050.78999999998</v>
      </c>
      <c r="E39" s="13">
        <v>281602.71000000002</v>
      </c>
      <c r="F39" s="14">
        <f>MAX(C39:E39)+$F$158</f>
        <v>328985.21199999994</v>
      </c>
      <c r="G39" s="13">
        <f>F39*0.6</f>
        <v>197391.12719999996</v>
      </c>
      <c r="H39" s="13">
        <v>301393.45000000007</v>
      </c>
      <c r="I39" s="13">
        <f>IF(H39&gt;G39,H39-G39,0)</f>
        <v>104002.32280000011</v>
      </c>
    </row>
    <row r="40" spans="1:9" x14ac:dyDescent="0.3">
      <c r="A40" s="11">
        <v>56002</v>
      </c>
      <c r="B40" s="12" t="s">
        <v>134</v>
      </c>
      <c r="C40" s="13">
        <v>67783.930000000008</v>
      </c>
      <c r="D40" s="13">
        <v>83019.7</v>
      </c>
      <c r="E40" s="13">
        <v>157905.22999999998</v>
      </c>
      <c r="F40" s="13">
        <f>MAX(C40:E40)</f>
        <v>157905.22999999998</v>
      </c>
      <c r="G40" s="13">
        <f>F40*0.6</f>
        <v>94743.137999999992</v>
      </c>
      <c r="H40" s="13">
        <v>96505.920000000013</v>
      </c>
      <c r="I40" s="13">
        <f>IF(H40&gt;G40,H40-G40,0)</f>
        <v>1762.7820000000211</v>
      </c>
    </row>
    <row r="41" spans="1:9" x14ac:dyDescent="0.3">
      <c r="A41" s="11">
        <v>51001</v>
      </c>
      <c r="B41" s="12" t="s">
        <v>119</v>
      </c>
      <c r="C41" s="13">
        <v>515663.59</v>
      </c>
      <c r="D41" s="13">
        <v>492442.89999999997</v>
      </c>
      <c r="E41" s="13">
        <v>512852.7</v>
      </c>
      <c r="F41" s="13">
        <f>MAX(C41:E41)</f>
        <v>515663.59</v>
      </c>
      <c r="G41" s="13">
        <f>F41*0.6</f>
        <v>309398.15399999998</v>
      </c>
      <c r="H41" s="13">
        <v>429593.62999999995</v>
      </c>
      <c r="I41" s="13">
        <f>IF(H41&gt;G41,H41-G41,0)</f>
        <v>120195.47599999997</v>
      </c>
    </row>
    <row r="42" spans="1:9" x14ac:dyDescent="0.3">
      <c r="A42" s="11">
        <v>64002</v>
      </c>
      <c r="B42" s="12" t="s">
        <v>154</v>
      </c>
      <c r="C42" s="13">
        <v>118510.51</v>
      </c>
      <c r="D42" s="13">
        <v>509077.22</v>
      </c>
      <c r="E42" s="13">
        <v>191005.33000000002</v>
      </c>
      <c r="F42" s="13">
        <f>MAX(C42:E42)</f>
        <v>509077.22</v>
      </c>
      <c r="G42" s="13">
        <f>F42*0.6</f>
        <v>305446.33199999999</v>
      </c>
      <c r="H42" s="13">
        <v>129939.08</v>
      </c>
      <c r="I42" s="13">
        <f>IF(H42&gt;G42,H42-G42,0)</f>
        <v>0</v>
      </c>
    </row>
    <row r="43" spans="1:9" x14ac:dyDescent="0.3">
      <c r="A43" s="11">
        <v>20001</v>
      </c>
      <c r="B43" s="12" t="s">
        <v>52</v>
      </c>
      <c r="C43" s="13">
        <v>127778.52</v>
      </c>
      <c r="D43" s="13">
        <v>200861.26</v>
      </c>
      <c r="E43" s="13">
        <v>145612.22999999998</v>
      </c>
      <c r="F43" s="13">
        <f>MAX(C43:E43)</f>
        <v>200861.26</v>
      </c>
      <c r="G43" s="13">
        <f>F43*0.6</f>
        <v>120516.75599999999</v>
      </c>
      <c r="H43" s="13">
        <v>119674.73999999999</v>
      </c>
      <c r="I43" s="13">
        <f>IF(H43&gt;G43,H43-G43,0)</f>
        <v>0</v>
      </c>
    </row>
    <row r="44" spans="1:9" x14ac:dyDescent="0.3">
      <c r="A44" s="11">
        <v>23001</v>
      </c>
      <c r="B44" s="12" t="s">
        <v>59</v>
      </c>
      <c r="C44" s="13">
        <v>64642.55</v>
      </c>
      <c r="D44" s="13">
        <v>64151.8</v>
      </c>
      <c r="E44" s="13">
        <v>61812.770000000004</v>
      </c>
      <c r="F44" s="13">
        <f>MAX(C44:E44)</f>
        <v>64642.55</v>
      </c>
      <c r="G44" s="13">
        <f>F44*0.6</f>
        <v>38785.53</v>
      </c>
      <c r="H44" s="13">
        <v>56265</v>
      </c>
      <c r="I44" s="13">
        <f>IF(H44&gt;G44,H44-G44,0)</f>
        <v>17479.47</v>
      </c>
    </row>
    <row r="45" spans="1:9" x14ac:dyDescent="0.3">
      <c r="A45" s="11">
        <v>22005</v>
      </c>
      <c r="B45" s="12" t="s">
        <v>57</v>
      </c>
      <c r="C45" s="13">
        <v>140415.15</v>
      </c>
      <c r="D45" s="13">
        <v>120428.15000000001</v>
      </c>
      <c r="E45" s="13">
        <v>89957.39</v>
      </c>
      <c r="F45" s="13">
        <f>MAX(C45:E45)</f>
        <v>140415.15</v>
      </c>
      <c r="G45" s="13">
        <f>F45*0.6</f>
        <v>84249.09</v>
      </c>
      <c r="H45" s="13">
        <v>103722.7</v>
      </c>
      <c r="I45" s="13">
        <f>IF(H45&gt;G45,H45-G45,0)</f>
        <v>19473.61</v>
      </c>
    </row>
    <row r="46" spans="1:9" x14ac:dyDescent="0.3">
      <c r="A46" s="11">
        <v>16002</v>
      </c>
      <c r="B46" s="12" t="s">
        <v>45</v>
      </c>
      <c r="C46" s="13">
        <v>10425.159999999998</v>
      </c>
      <c r="D46" s="13">
        <v>7575.42</v>
      </c>
      <c r="E46" s="13">
        <v>14254.949999999999</v>
      </c>
      <c r="F46" s="13">
        <f>MAX(C46:E46)</f>
        <v>14254.949999999999</v>
      </c>
      <c r="G46" s="13">
        <f>F46*0.6</f>
        <v>8552.9699999999993</v>
      </c>
      <c r="H46" s="13">
        <v>6266.01</v>
      </c>
      <c r="I46" s="13">
        <f>IF(H46&gt;G46,H46-G46,0)</f>
        <v>0</v>
      </c>
    </row>
    <row r="47" spans="1:9" x14ac:dyDescent="0.3">
      <c r="A47" s="11">
        <v>61007</v>
      </c>
      <c r="B47" s="12" t="s">
        <v>148</v>
      </c>
      <c r="C47" s="13">
        <v>392834.16000000003</v>
      </c>
      <c r="D47" s="13">
        <v>287653.41000000003</v>
      </c>
      <c r="E47" s="13">
        <v>291523.93</v>
      </c>
      <c r="F47" s="13">
        <f>MAX(C47:E47)</f>
        <v>392834.16000000003</v>
      </c>
      <c r="G47" s="13">
        <f>F47*0.6</f>
        <v>235700.49600000001</v>
      </c>
      <c r="H47" s="13">
        <v>254335.38999999998</v>
      </c>
      <c r="I47" s="13">
        <f>IF(H47&gt;G47,H47-G47,0)</f>
        <v>18634.893999999971</v>
      </c>
    </row>
    <row r="48" spans="1:9" x14ac:dyDescent="0.3">
      <c r="A48" s="11">
        <v>5003</v>
      </c>
      <c r="B48" s="12" t="s">
        <v>18</v>
      </c>
      <c r="C48" s="13">
        <v>328616.01999999996</v>
      </c>
      <c r="D48" s="13">
        <v>271633.90999999997</v>
      </c>
      <c r="E48" s="13">
        <v>259333.9</v>
      </c>
      <c r="F48" s="13">
        <f>MAX(C48:E48)</f>
        <v>328616.01999999996</v>
      </c>
      <c r="G48" s="13">
        <f>F48*0.6</f>
        <v>197169.61199999996</v>
      </c>
      <c r="H48" s="13">
        <v>278945.73</v>
      </c>
      <c r="I48" s="13">
        <f>IF(H48&gt;G48,H48-G48,0)</f>
        <v>81776.118000000017</v>
      </c>
    </row>
    <row r="49" spans="1:9" x14ac:dyDescent="0.3">
      <c r="A49" s="11">
        <v>28002</v>
      </c>
      <c r="B49" s="12" t="s">
        <v>70</v>
      </c>
      <c r="C49" s="13">
        <v>111175.39000000001</v>
      </c>
      <c r="D49" s="13">
        <v>117911.86</v>
      </c>
      <c r="E49" s="13">
        <v>117981.03</v>
      </c>
      <c r="F49" s="13">
        <f>MAX(C49:E49)</f>
        <v>117981.03</v>
      </c>
      <c r="G49" s="13">
        <f>F49*0.6</f>
        <v>70788.618000000002</v>
      </c>
      <c r="H49" s="13">
        <v>133930.90000000002</v>
      </c>
      <c r="I49" s="13">
        <f>IF(H49&gt;G49,H49-G49,0)</f>
        <v>63142.282000000021</v>
      </c>
    </row>
    <row r="50" spans="1:9" x14ac:dyDescent="0.3">
      <c r="A50" s="11">
        <v>17001</v>
      </c>
      <c r="B50" s="12" t="s">
        <v>46</v>
      </c>
      <c r="C50" s="13">
        <v>63446.64</v>
      </c>
      <c r="D50" s="13">
        <v>94888.98</v>
      </c>
      <c r="E50" s="13">
        <v>63840.17</v>
      </c>
      <c r="F50" s="13">
        <f>MAX(C50:E50)</f>
        <v>94888.98</v>
      </c>
      <c r="G50" s="13">
        <f>F50*0.6</f>
        <v>56933.387999999999</v>
      </c>
      <c r="H50" s="13">
        <v>59216.72</v>
      </c>
      <c r="I50" s="13">
        <f>IF(H50&gt;G50,H50-G50,0)</f>
        <v>2283.3320000000022</v>
      </c>
    </row>
    <row r="51" spans="1:9" x14ac:dyDescent="0.3">
      <c r="A51" s="11">
        <v>44001</v>
      </c>
      <c r="B51" s="12" t="s">
        <v>102</v>
      </c>
      <c r="C51" s="13">
        <v>202679.56000000003</v>
      </c>
      <c r="D51" s="13">
        <v>112302</v>
      </c>
      <c r="E51" s="13">
        <v>107702.29999999999</v>
      </c>
      <c r="F51" s="13">
        <f>MAX(C51:E51)</f>
        <v>202679.56000000003</v>
      </c>
      <c r="G51" s="13">
        <f>F51*0.6</f>
        <v>121607.736</v>
      </c>
      <c r="H51" s="13">
        <v>107871.82</v>
      </c>
      <c r="I51" s="13">
        <f>IF(H51&gt;G51,H51-G51,0)</f>
        <v>0</v>
      </c>
    </row>
    <row r="52" spans="1:9" x14ac:dyDescent="0.3">
      <c r="A52" s="11">
        <v>46002</v>
      </c>
      <c r="B52" s="12" t="s">
        <v>107</v>
      </c>
      <c r="C52" s="13">
        <v>86525.03</v>
      </c>
      <c r="D52" s="13">
        <v>123784.88</v>
      </c>
      <c r="E52" s="13">
        <v>93156.56</v>
      </c>
      <c r="F52" s="13">
        <f>MAX(C52:E52)</f>
        <v>123784.88</v>
      </c>
      <c r="G52" s="13">
        <f>F52*0.6</f>
        <v>74270.928</v>
      </c>
      <c r="H52" s="13">
        <v>59763.17</v>
      </c>
      <c r="I52" s="13">
        <f>IF(H52&gt;G52,H52-G52,0)</f>
        <v>0</v>
      </c>
    </row>
    <row r="53" spans="1:9" x14ac:dyDescent="0.3">
      <c r="A53" s="11">
        <v>24004</v>
      </c>
      <c r="B53" s="12" t="s">
        <v>62</v>
      </c>
      <c r="C53" s="13">
        <v>137069.4</v>
      </c>
      <c r="D53" s="13">
        <v>143842.78999999998</v>
      </c>
      <c r="E53" s="13">
        <v>151880.12000000002</v>
      </c>
      <c r="F53" s="13">
        <f>MAX(C53:E53)</f>
        <v>151880.12000000002</v>
      </c>
      <c r="G53" s="13">
        <f>F53*0.6</f>
        <v>91128.072000000015</v>
      </c>
      <c r="H53" s="13">
        <v>146903.58000000002</v>
      </c>
      <c r="I53" s="13">
        <f>IF(H53&gt;G53,H53-G53,0)</f>
        <v>55775.508000000002</v>
      </c>
    </row>
    <row r="54" spans="1:9" x14ac:dyDescent="0.3">
      <c r="A54" s="11">
        <v>50003</v>
      </c>
      <c r="B54" s="12" t="s">
        <v>117</v>
      </c>
      <c r="C54" s="13">
        <v>279516.77</v>
      </c>
      <c r="D54" s="13">
        <v>208508.38</v>
      </c>
      <c r="E54" s="13">
        <v>219263.22000000003</v>
      </c>
      <c r="F54" s="13">
        <f>MAX(C54:E54)</f>
        <v>279516.77</v>
      </c>
      <c r="G54" s="13">
        <f>F54*0.6</f>
        <v>167710.06200000001</v>
      </c>
      <c r="H54" s="13">
        <v>207681.25</v>
      </c>
      <c r="I54" s="13">
        <f>IF(H54&gt;G54,H54-G54,0)</f>
        <v>39971.187999999995</v>
      </c>
    </row>
    <row r="55" spans="1:9" x14ac:dyDescent="0.3">
      <c r="A55" s="11">
        <v>14001</v>
      </c>
      <c r="B55" s="12" t="s">
        <v>37</v>
      </c>
      <c r="C55" s="13">
        <v>76524.55</v>
      </c>
      <c r="D55" s="13">
        <v>84666.77</v>
      </c>
      <c r="E55" s="13">
        <v>94642.94</v>
      </c>
      <c r="F55" s="13">
        <f>MAX(C55:E55)</f>
        <v>94642.94</v>
      </c>
      <c r="G55" s="13">
        <f>F55*0.6</f>
        <v>56785.764000000003</v>
      </c>
      <c r="H55" s="13">
        <v>80817.2</v>
      </c>
      <c r="I55" s="13">
        <f>IF(H55&gt;G55,H55-G55,0)</f>
        <v>24031.435999999994</v>
      </c>
    </row>
    <row r="56" spans="1:9" x14ac:dyDescent="0.3">
      <c r="A56" s="11">
        <v>6002</v>
      </c>
      <c r="B56" s="12" t="s">
        <v>22</v>
      </c>
      <c r="C56" s="13">
        <v>75903.16</v>
      </c>
      <c r="D56" s="13">
        <v>92988.290000000008</v>
      </c>
      <c r="E56" s="13">
        <v>86616.62</v>
      </c>
      <c r="F56" s="13">
        <f>MAX(C56:E56)</f>
        <v>92988.290000000008</v>
      </c>
      <c r="G56" s="13">
        <f>F56*0.6</f>
        <v>55792.974000000002</v>
      </c>
      <c r="H56" s="13">
        <v>96445.239999999991</v>
      </c>
      <c r="I56" s="13">
        <f>IF(H56&gt;G56,H56-G56,0)</f>
        <v>40652.265999999989</v>
      </c>
    </row>
    <row r="57" spans="1:9" x14ac:dyDescent="0.3">
      <c r="A57" s="11">
        <v>33001</v>
      </c>
      <c r="B57" s="12" t="s">
        <v>77</v>
      </c>
      <c r="C57" s="13">
        <v>214732.61000000002</v>
      </c>
      <c r="D57" s="13">
        <v>147990.38</v>
      </c>
      <c r="E57" s="13">
        <v>177746.64</v>
      </c>
      <c r="F57" s="13">
        <f>MAX(C57:E57)</f>
        <v>214732.61000000002</v>
      </c>
      <c r="G57" s="13">
        <f>F57*0.6</f>
        <v>128839.56600000001</v>
      </c>
      <c r="H57" s="13">
        <v>186180</v>
      </c>
      <c r="I57" s="13">
        <f>IF(H57&gt;G57,H57-G57,0)</f>
        <v>57340.433999999994</v>
      </c>
    </row>
    <row r="58" spans="1:9" x14ac:dyDescent="0.3">
      <c r="A58" s="11">
        <v>49004</v>
      </c>
      <c r="B58" s="12" t="s">
        <v>113</v>
      </c>
      <c r="C58" s="13">
        <v>206346.66999999998</v>
      </c>
      <c r="D58" s="13">
        <v>216777.08000000002</v>
      </c>
      <c r="E58" s="13">
        <v>215327.12</v>
      </c>
      <c r="F58" s="13">
        <f>MAX(C58:E58)</f>
        <v>216777.08000000002</v>
      </c>
      <c r="G58" s="13">
        <f>F58*0.6</f>
        <v>130066.24800000001</v>
      </c>
      <c r="H58" s="13">
        <v>238998.33000000002</v>
      </c>
      <c r="I58" s="13">
        <f>IF(H58&gt;G58,H58-G58,0)</f>
        <v>108932.08200000001</v>
      </c>
    </row>
    <row r="59" spans="1:9" x14ac:dyDescent="0.3">
      <c r="A59" s="11">
        <v>63001</v>
      </c>
      <c r="B59" s="12" t="s">
        <v>152</v>
      </c>
      <c r="C59" s="13">
        <v>111905.22</v>
      </c>
      <c r="D59" s="13">
        <v>90650.57</v>
      </c>
      <c r="E59" s="13">
        <v>80092.22</v>
      </c>
      <c r="F59" s="13">
        <f>MAX(C59:E59)</f>
        <v>111905.22</v>
      </c>
      <c r="G59" s="13">
        <f>F59*0.6</f>
        <v>67143.131999999998</v>
      </c>
      <c r="H59" s="13">
        <v>84943.209999999992</v>
      </c>
      <c r="I59" s="13">
        <f>IF(H59&gt;G59,H59-G59,0)</f>
        <v>17800.077999999994</v>
      </c>
    </row>
    <row r="60" spans="1:9" x14ac:dyDescent="0.3">
      <c r="A60" s="11">
        <v>53001</v>
      </c>
      <c r="B60" s="12" t="s">
        <v>126</v>
      </c>
      <c r="C60" s="13">
        <v>115257.28</v>
      </c>
      <c r="D60" s="13">
        <v>114194.62</v>
      </c>
      <c r="E60" s="13">
        <v>130946.09000000001</v>
      </c>
      <c r="F60" s="13">
        <f>MAX(C60:E60)</f>
        <v>130946.09000000001</v>
      </c>
      <c r="G60" s="13">
        <f>F60*0.6</f>
        <v>78567.65400000001</v>
      </c>
      <c r="H60" s="13">
        <v>120004.09999999999</v>
      </c>
      <c r="I60" s="13">
        <f>IF(H60&gt;G60,H60-G60,0)</f>
        <v>41436.445999999982</v>
      </c>
    </row>
    <row r="61" spans="1:9" x14ac:dyDescent="0.3">
      <c r="A61" s="11">
        <v>26004</v>
      </c>
      <c r="B61" s="12" t="s">
        <v>66</v>
      </c>
      <c r="C61" s="13">
        <v>225915.27999999997</v>
      </c>
      <c r="D61" s="13">
        <v>179516.18</v>
      </c>
      <c r="E61" s="13">
        <v>167625.19</v>
      </c>
      <c r="F61" s="13">
        <f>MAX(C61:E61)</f>
        <v>225915.27999999997</v>
      </c>
      <c r="G61" s="13">
        <f>F61*0.6</f>
        <v>135549.16799999998</v>
      </c>
      <c r="H61" s="13">
        <v>182686.83000000002</v>
      </c>
      <c r="I61" s="13">
        <f>IF(H61&gt;G61,H61-G61,0)</f>
        <v>47137.66200000004</v>
      </c>
    </row>
    <row r="62" spans="1:9" x14ac:dyDescent="0.3">
      <c r="A62" s="11">
        <v>6006</v>
      </c>
      <c r="B62" s="12" t="s">
        <v>24</v>
      </c>
      <c r="C62" s="13">
        <v>723642.38</v>
      </c>
      <c r="D62" s="13">
        <v>851557.45000000007</v>
      </c>
      <c r="E62" s="13">
        <v>886385.27</v>
      </c>
      <c r="F62" s="13">
        <f>MAX(C62:E62)</f>
        <v>886385.27</v>
      </c>
      <c r="G62" s="13">
        <f>F62*0.6</f>
        <v>531831.16200000001</v>
      </c>
      <c r="H62" s="13">
        <v>981656.83000000007</v>
      </c>
      <c r="I62" s="13">
        <f>IF(H62&gt;G62,H62-G62,0)</f>
        <v>449825.66800000006</v>
      </c>
    </row>
    <row r="63" spans="1:9" x14ac:dyDescent="0.3">
      <c r="A63" s="11">
        <v>27001</v>
      </c>
      <c r="B63" s="12" t="s">
        <v>68</v>
      </c>
      <c r="C63" s="13">
        <v>179815.07</v>
      </c>
      <c r="D63" s="13">
        <v>187563.53999999998</v>
      </c>
      <c r="E63" s="13">
        <v>249682.88</v>
      </c>
      <c r="F63" s="13">
        <f>MAX(C63:E63)</f>
        <v>249682.88</v>
      </c>
      <c r="G63" s="13">
        <f>F63*0.6</f>
        <v>149809.728</v>
      </c>
      <c r="H63" s="13">
        <v>201475.53999999998</v>
      </c>
      <c r="I63" s="13">
        <f>IF(H63&gt;G63,H63-G63,0)</f>
        <v>51665.811999999976</v>
      </c>
    </row>
    <row r="64" spans="1:9" x14ac:dyDescent="0.3">
      <c r="A64" s="11">
        <v>28003</v>
      </c>
      <c r="B64" s="12" t="s">
        <v>71</v>
      </c>
      <c r="C64" s="13">
        <v>197359.94999999998</v>
      </c>
      <c r="D64" s="13">
        <v>213596.31999999998</v>
      </c>
      <c r="E64" s="13">
        <v>222116.31999999998</v>
      </c>
      <c r="F64" s="13">
        <f>MAX(C64:E64)</f>
        <v>222116.31999999998</v>
      </c>
      <c r="G64" s="13">
        <f>F64*0.6</f>
        <v>133269.79199999999</v>
      </c>
      <c r="H64" s="13">
        <v>250467.97999999998</v>
      </c>
      <c r="I64" s="13">
        <f>IF(H64&gt;G64,H64-G64,0)</f>
        <v>117198.18799999999</v>
      </c>
    </row>
    <row r="65" spans="1:9" x14ac:dyDescent="0.3">
      <c r="A65" s="11">
        <v>30001</v>
      </c>
      <c r="B65" s="12" t="s">
        <v>73</v>
      </c>
      <c r="C65" s="13">
        <v>121804.24</v>
      </c>
      <c r="D65" s="13">
        <v>121682.29000000001</v>
      </c>
      <c r="E65" s="13">
        <v>88268.4</v>
      </c>
      <c r="F65" s="13">
        <f>MAX(C65:E65)</f>
        <v>121804.24</v>
      </c>
      <c r="G65" s="13">
        <f>F65*0.6</f>
        <v>73082.543999999994</v>
      </c>
      <c r="H65" s="13">
        <v>126078.36</v>
      </c>
      <c r="I65" s="13">
        <f>IF(H65&gt;G65,H65-G65,0)</f>
        <v>52995.816000000006</v>
      </c>
    </row>
    <row r="66" spans="1:9" x14ac:dyDescent="0.3">
      <c r="A66" s="11">
        <v>31001</v>
      </c>
      <c r="B66" s="12" t="s">
        <v>75</v>
      </c>
      <c r="C66" s="13">
        <v>573926.30000000005</v>
      </c>
      <c r="D66" s="13">
        <v>1142245.54</v>
      </c>
      <c r="E66" s="13">
        <v>625399.24</v>
      </c>
      <c r="F66" s="13">
        <f>MAX(C66:E66)</f>
        <v>1142245.54</v>
      </c>
      <c r="G66" s="13">
        <f>F66*0.6</f>
        <v>685347.32400000002</v>
      </c>
      <c r="H66" s="13">
        <v>199639.09999999998</v>
      </c>
      <c r="I66" s="13">
        <f>IF(H66&gt;G66,H66-G66,0)</f>
        <v>0</v>
      </c>
    </row>
    <row r="67" spans="1:9" x14ac:dyDescent="0.3">
      <c r="A67" s="11">
        <v>41002</v>
      </c>
      <c r="B67" s="12" t="s">
        <v>95</v>
      </c>
      <c r="C67" s="13">
        <v>1082299.79</v>
      </c>
      <c r="D67" s="13">
        <v>1038500.57</v>
      </c>
      <c r="E67" s="13">
        <v>1062927.3500000001</v>
      </c>
      <c r="F67" s="13">
        <f>MAX(C67:E67)</f>
        <v>1082299.79</v>
      </c>
      <c r="G67" s="13">
        <f>F67*0.6</f>
        <v>649379.87399999995</v>
      </c>
      <c r="H67" s="13">
        <v>721675.61</v>
      </c>
      <c r="I67" s="13">
        <f>IF(H67&gt;G67,H67-G67,0)</f>
        <v>72295.736000000034</v>
      </c>
    </row>
    <row r="68" spans="1:9" x14ac:dyDescent="0.3">
      <c r="A68" s="11">
        <v>14002</v>
      </c>
      <c r="B68" s="12" t="s">
        <v>38</v>
      </c>
      <c r="C68" s="13">
        <v>47977.54</v>
      </c>
      <c r="D68" s="13">
        <v>40191.18</v>
      </c>
      <c r="E68" s="13">
        <v>54986.26</v>
      </c>
      <c r="F68" s="13">
        <f>MAX(C68:E68)</f>
        <v>54986.26</v>
      </c>
      <c r="G68" s="13">
        <f>F68*0.6</f>
        <v>32991.756000000001</v>
      </c>
      <c r="H68" s="13">
        <v>51524.340000000004</v>
      </c>
      <c r="I68" s="13">
        <f>IF(H68&gt;G68,H68-G68,0)</f>
        <v>18532.584000000003</v>
      </c>
    </row>
    <row r="69" spans="1:9" x14ac:dyDescent="0.3">
      <c r="A69" s="11">
        <v>10001</v>
      </c>
      <c r="B69" s="12" t="s">
        <v>29</v>
      </c>
      <c r="C69" s="13">
        <v>85091.39</v>
      </c>
      <c r="D69" s="13">
        <v>95702.9</v>
      </c>
      <c r="E69" s="13">
        <v>85387.23</v>
      </c>
      <c r="F69" s="13">
        <f>MAX(C69:E69)</f>
        <v>95702.9</v>
      </c>
      <c r="G69" s="13">
        <f>F69*0.6</f>
        <v>57421.74</v>
      </c>
      <c r="H69" s="13">
        <v>80834.299999999988</v>
      </c>
      <c r="I69" s="13">
        <f>IF(H69&gt;G69,H69-G69,0)</f>
        <v>23412.55999999999</v>
      </c>
    </row>
    <row r="70" spans="1:9" x14ac:dyDescent="0.3">
      <c r="A70" s="11">
        <v>34002</v>
      </c>
      <c r="B70" s="12" t="s">
        <v>81</v>
      </c>
      <c r="C70" s="13">
        <v>221221</v>
      </c>
      <c r="D70" s="13">
        <v>159451.24</v>
      </c>
      <c r="E70" s="13">
        <v>196813.23</v>
      </c>
      <c r="F70" s="13">
        <f>MAX(C70:E70)</f>
        <v>221221</v>
      </c>
      <c r="G70" s="13">
        <f>F70*0.6</f>
        <v>132732.6</v>
      </c>
      <c r="H70" s="13">
        <v>184284.99000000002</v>
      </c>
      <c r="I70" s="13">
        <f>IF(H70&gt;G70,H70-G70,0)</f>
        <v>51552.390000000014</v>
      </c>
    </row>
    <row r="71" spans="1:9" x14ac:dyDescent="0.3">
      <c r="A71" s="11">
        <v>51002</v>
      </c>
      <c r="B71" s="12" t="s">
        <v>120</v>
      </c>
      <c r="C71" s="13">
        <v>189665.39</v>
      </c>
      <c r="D71" s="13">
        <v>193268.5</v>
      </c>
      <c r="E71" s="13">
        <v>201216.16999999998</v>
      </c>
      <c r="F71" s="13">
        <f>MAX(C71:E71)</f>
        <v>201216.16999999998</v>
      </c>
      <c r="G71" s="13">
        <f>F71*0.6</f>
        <v>120729.70199999999</v>
      </c>
      <c r="H71" s="13">
        <v>183327.93</v>
      </c>
      <c r="I71" s="13">
        <f>IF(H71&gt;G71,H71-G71,0)</f>
        <v>62598.228000000003</v>
      </c>
    </row>
    <row r="72" spans="1:9" x14ac:dyDescent="0.3">
      <c r="A72" s="11">
        <v>56006</v>
      </c>
      <c r="B72" s="12" t="s">
        <v>136</v>
      </c>
      <c r="C72" s="13">
        <v>106001.4</v>
      </c>
      <c r="D72" s="13">
        <v>119228.43</v>
      </c>
      <c r="E72" s="13">
        <v>136913.42000000001</v>
      </c>
      <c r="F72" s="13">
        <f>MAX(C72:E72)</f>
        <v>136913.42000000001</v>
      </c>
      <c r="G72" s="13">
        <f>F72*0.6</f>
        <v>82148.052000000011</v>
      </c>
      <c r="H72" s="13">
        <v>129685.47</v>
      </c>
      <c r="I72" s="13">
        <f>IF(H72&gt;G72,H72-G72,0)</f>
        <v>47537.417999999991</v>
      </c>
    </row>
    <row r="73" spans="1:9" x14ac:dyDescent="0.3">
      <c r="A73" s="11">
        <v>23002</v>
      </c>
      <c r="B73" s="12" t="s">
        <v>60</v>
      </c>
      <c r="C73" s="13">
        <v>347696.63</v>
      </c>
      <c r="D73" s="13">
        <v>538581.78</v>
      </c>
      <c r="E73" s="13">
        <v>327325.52</v>
      </c>
      <c r="F73" s="13">
        <f>MAX(C73:E73)</f>
        <v>538581.78</v>
      </c>
      <c r="G73" s="13">
        <f>F73*0.6</f>
        <v>323149.06800000003</v>
      </c>
      <c r="H73" s="13">
        <v>348622.95000000007</v>
      </c>
      <c r="I73" s="13">
        <f>IF(H73&gt;G73,H73-G73,0)</f>
        <v>25473.882000000041</v>
      </c>
    </row>
    <row r="74" spans="1:9" x14ac:dyDescent="0.3">
      <c r="A74" s="11">
        <v>53002</v>
      </c>
      <c r="B74" s="12" t="s">
        <v>127</v>
      </c>
      <c r="C74" s="13">
        <v>149701.13999999998</v>
      </c>
      <c r="D74" s="13">
        <v>88022.53</v>
      </c>
      <c r="E74" s="13">
        <v>137919.45000000001</v>
      </c>
      <c r="F74" s="13">
        <f>MAX(C74:E74)</f>
        <v>149701.13999999998</v>
      </c>
      <c r="G74" s="13">
        <f>F74*0.6</f>
        <v>89820.683999999994</v>
      </c>
      <c r="H74" s="13">
        <v>132431.1</v>
      </c>
      <c r="I74" s="13">
        <f>IF(H74&gt;G74,H74-G74,0)</f>
        <v>42610.416000000012</v>
      </c>
    </row>
    <row r="75" spans="1:9" x14ac:dyDescent="0.3">
      <c r="A75" s="11">
        <v>48003</v>
      </c>
      <c r="B75" s="12" t="s">
        <v>109</v>
      </c>
      <c r="C75" s="13">
        <v>553484.14999999991</v>
      </c>
      <c r="D75" s="13">
        <v>352755.67000000004</v>
      </c>
      <c r="E75" s="13">
        <v>398277.37</v>
      </c>
      <c r="F75" s="13">
        <f>MAX(C75:E75)</f>
        <v>553484.14999999991</v>
      </c>
      <c r="G75" s="13">
        <f>F75*0.6</f>
        <v>332090.48999999993</v>
      </c>
      <c r="H75" s="13">
        <v>415678.34</v>
      </c>
      <c r="I75" s="13">
        <f>IF(H75&gt;G75,H75-G75,0)</f>
        <v>83587.850000000093</v>
      </c>
    </row>
    <row r="76" spans="1:9" x14ac:dyDescent="0.3">
      <c r="A76" s="11">
        <v>2002</v>
      </c>
      <c r="B76" s="12" t="s">
        <v>10</v>
      </c>
      <c r="C76" s="13">
        <v>995109.82000000007</v>
      </c>
      <c r="D76" s="13">
        <v>938965.08000000007</v>
      </c>
      <c r="E76" s="13">
        <v>738860.98999999987</v>
      </c>
      <c r="F76" s="13">
        <f>MAX(C76:E76)</f>
        <v>995109.82000000007</v>
      </c>
      <c r="G76" s="13">
        <f>F76*0.6</f>
        <v>597065.89199999999</v>
      </c>
      <c r="H76" s="13">
        <v>719900.92</v>
      </c>
      <c r="I76" s="13">
        <f>IF(H76&gt;G76,H76-G76,0)</f>
        <v>122835.02800000005</v>
      </c>
    </row>
    <row r="77" spans="1:9" x14ac:dyDescent="0.3">
      <c r="A77" s="11">
        <v>22006</v>
      </c>
      <c r="B77" s="12" t="s">
        <v>58</v>
      </c>
      <c r="C77" s="13">
        <v>747117.36</v>
      </c>
      <c r="D77" s="13">
        <v>447373.63</v>
      </c>
      <c r="E77" s="13">
        <v>450426.98</v>
      </c>
      <c r="F77" s="13">
        <f>MAX(C77:E77)</f>
        <v>747117.36</v>
      </c>
      <c r="G77" s="13">
        <f>F77*0.6</f>
        <v>448270.41599999997</v>
      </c>
      <c r="H77" s="13">
        <v>485506.49</v>
      </c>
      <c r="I77" s="13">
        <f>IF(H77&gt;G77,H77-G77,0)</f>
        <v>37236.074000000022</v>
      </c>
    </row>
    <row r="78" spans="1:9" x14ac:dyDescent="0.3">
      <c r="A78" s="11">
        <v>13003</v>
      </c>
      <c r="B78" s="12" t="s">
        <v>36</v>
      </c>
      <c r="C78" s="13">
        <v>229649.61000000002</v>
      </c>
      <c r="D78" s="13">
        <v>92185.55</v>
      </c>
      <c r="E78" s="13">
        <v>255995.44</v>
      </c>
      <c r="F78" s="13">
        <f>MAX(C78:E78)</f>
        <v>255995.44</v>
      </c>
      <c r="G78" s="13">
        <f>F78*0.6</f>
        <v>153597.264</v>
      </c>
      <c r="H78" s="13">
        <v>170414.43</v>
      </c>
      <c r="I78" s="13">
        <f>IF(H78&gt;G78,H78-G78,0)</f>
        <v>16817.165999999997</v>
      </c>
    </row>
    <row r="79" spans="1:9" x14ac:dyDescent="0.3">
      <c r="A79" s="11">
        <v>2003</v>
      </c>
      <c r="B79" s="12" t="s">
        <v>11</v>
      </c>
      <c r="C79" s="13">
        <v>76933.929999999993</v>
      </c>
      <c r="D79" s="13">
        <v>96331.38</v>
      </c>
      <c r="E79" s="13">
        <v>93036.5</v>
      </c>
      <c r="F79" s="13">
        <f>MAX(C79:E79)</f>
        <v>96331.38</v>
      </c>
      <c r="G79" s="13">
        <f>F79*0.6</f>
        <v>57798.828000000001</v>
      </c>
      <c r="H79" s="13">
        <v>87979.06</v>
      </c>
      <c r="I79" s="13">
        <f>IF(H79&gt;G79,H79-G79,0)</f>
        <v>30180.231999999996</v>
      </c>
    </row>
    <row r="80" spans="1:9" x14ac:dyDescent="0.3">
      <c r="A80" s="11">
        <v>37003</v>
      </c>
      <c r="B80" s="12" t="s">
        <v>84</v>
      </c>
      <c r="C80" s="13">
        <v>132342.99</v>
      </c>
      <c r="D80" s="13">
        <v>125229.16</v>
      </c>
      <c r="E80" s="13">
        <v>185305.68</v>
      </c>
      <c r="F80" s="13">
        <f>MAX(C80:E80)</f>
        <v>185305.68</v>
      </c>
      <c r="G80" s="13">
        <f>F80*0.6</f>
        <v>111183.408</v>
      </c>
      <c r="H80" s="13">
        <v>174708.82999999996</v>
      </c>
      <c r="I80" s="13">
        <f>IF(H80&gt;G80,H80-G80,0)</f>
        <v>63525.421999999962</v>
      </c>
    </row>
    <row r="81" spans="1:9" x14ac:dyDescent="0.3">
      <c r="A81" s="11">
        <v>35002</v>
      </c>
      <c r="B81" s="12" t="s">
        <v>82</v>
      </c>
      <c r="C81" s="13">
        <v>313451.18</v>
      </c>
      <c r="D81" s="13">
        <v>234576.85</v>
      </c>
      <c r="E81" s="13">
        <v>210667.25</v>
      </c>
      <c r="F81" s="13">
        <f>MAX(C81:E81)</f>
        <v>313451.18</v>
      </c>
      <c r="G81" s="13">
        <f>F81*0.6</f>
        <v>188070.70799999998</v>
      </c>
      <c r="H81" s="13">
        <v>214650.5</v>
      </c>
      <c r="I81" s="13">
        <f>IF(H81&gt;G81,H81-G81,0)</f>
        <v>26579.792000000016</v>
      </c>
    </row>
    <row r="82" spans="1:9" x14ac:dyDescent="0.3">
      <c r="A82" s="11">
        <v>7002</v>
      </c>
      <c r="B82" s="12" t="s">
        <v>26</v>
      </c>
      <c r="C82" s="13">
        <v>125580.34</v>
      </c>
      <c r="D82" s="13">
        <v>232659.33</v>
      </c>
      <c r="E82" s="13">
        <v>142175.09999999998</v>
      </c>
      <c r="F82" s="13">
        <f>MAX(C82:E82)</f>
        <v>232659.33</v>
      </c>
      <c r="G82" s="13">
        <f>F82*0.6</f>
        <v>139595.598</v>
      </c>
      <c r="H82" s="13">
        <v>241346.61</v>
      </c>
      <c r="I82" s="13">
        <f>IF(H82&gt;G82,H82-G82,0)</f>
        <v>101751.01199999999</v>
      </c>
    </row>
    <row r="83" spans="1:9" x14ac:dyDescent="0.3">
      <c r="A83" s="11">
        <v>38003</v>
      </c>
      <c r="B83" s="12" t="s">
        <v>87</v>
      </c>
      <c r="C83" s="13">
        <v>102111.08000000002</v>
      </c>
      <c r="D83" s="13">
        <v>86944.43</v>
      </c>
      <c r="E83" s="13">
        <v>79948.17</v>
      </c>
      <c r="F83" s="13">
        <f>MAX(C83:E83)</f>
        <v>102111.08000000002</v>
      </c>
      <c r="G83" s="13">
        <f>F83*0.6</f>
        <v>61266.648000000008</v>
      </c>
      <c r="H83" s="13">
        <v>72437.100000000006</v>
      </c>
      <c r="I83" s="13">
        <f>IF(H83&gt;G83,H83-G83,0)</f>
        <v>11170.451999999997</v>
      </c>
    </row>
    <row r="84" spans="1:9" x14ac:dyDescent="0.3">
      <c r="A84" s="11">
        <v>45005</v>
      </c>
      <c r="B84" s="12" t="s">
        <v>105</v>
      </c>
      <c r="C84" s="13">
        <v>120885.93</v>
      </c>
      <c r="D84" s="13">
        <v>136470.04999999999</v>
      </c>
      <c r="E84" s="13">
        <v>122638.28</v>
      </c>
      <c r="F84" s="13">
        <f>MAX(C84:E84)</f>
        <v>136470.04999999999</v>
      </c>
      <c r="G84" s="13">
        <f>F84*0.6</f>
        <v>81882.029999999984</v>
      </c>
      <c r="H84" s="13">
        <v>111505.93000000001</v>
      </c>
      <c r="I84" s="13">
        <f>IF(H84&gt;G84,H84-G84,0)</f>
        <v>29623.900000000023</v>
      </c>
    </row>
    <row r="85" spans="1:9" x14ac:dyDescent="0.3">
      <c r="A85" s="11">
        <v>40001</v>
      </c>
      <c r="B85" s="12" t="s">
        <v>92</v>
      </c>
      <c r="C85" s="13">
        <v>349074.72</v>
      </c>
      <c r="D85" s="13">
        <v>307690.25</v>
      </c>
      <c r="E85" s="13">
        <v>332465.62</v>
      </c>
      <c r="F85" s="13">
        <f>MAX(C85:E85)</f>
        <v>349074.72</v>
      </c>
      <c r="G85" s="13">
        <f>F85*0.6</f>
        <v>209444.83199999997</v>
      </c>
      <c r="H85" s="13">
        <v>287882.99</v>
      </c>
      <c r="I85" s="13">
        <f>IF(H85&gt;G85,H85-G85,0)</f>
        <v>78438.158000000025</v>
      </c>
    </row>
    <row r="86" spans="1:9" x14ac:dyDescent="0.3">
      <c r="A86" s="11">
        <v>52004</v>
      </c>
      <c r="B86" s="12" t="s">
        <v>125</v>
      </c>
      <c r="C86" s="13">
        <v>211722.07999999996</v>
      </c>
      <c r="D86" s="13">
        <v>246975.35999999999</v>
      </c>
      <c r="E86" s="13">
        <v>236260.78</v>
      </c>
      <c r="F86" s="13">
        <f>MAX(C86:E86)</f>
        <v>246975.35999999999</v>
      </c>
      <c r="G86" s="13">
        <f>F86*0.6</f>
        <v>148185.21599999999</v>
      </c>
      <c r="H86" s="13">
        <v>194084.99</v>
      </c>
      <c r="I86" s="13">
        <f>IF(H86&gt;G86,H86-G86,0)</f>
        <v>45899.774000000005</v>
      </c>
    </row>
    <row r="87" spans="1:9" x14ac:dyDescent="0.3">
      <c r="A87" s="11">
        <v>41004</v>
      </c>
      <c r="B87" s="12" t="s">
        <v>96</v>
      </c>
      <c r="C87" s="13">
        <v>788684.33</v>
      </c>
      <c r="D87" s="13">
        <v>491646.77</v>
      </c>
      <c r="E87" s="13">
        <v>512435.68</v>
      </c>
      <c r="F87" s="13">
        <f>MAX(C87:E87)</f>
        <v>788684.33</v>
      </c>
      <c r="G87" s="13">
        <f>F87*0.6</f>
        <v>473210.59799999994</v>
      </c>
      <c r="H87" s="13">
        <v>539296.43000000005</v>
      </c>
      <c r="I87" s="13">
        <f>IF(H87&gt;G87,H87-G87,0)</f>
        <v>66085.832000000111</v>
      </c>
    </row>
    <row r="88" spans="1:9" x14ac:dyDescent="0.3">
      <c r="A88" s="11">
        <v>44002</v>
      </c>
      <c r="B88" s="12" t="s">
        <v>103</v>
      </c>
      <c r="C88" s="13">
        <v>309467.24</v>
      </c>
      <c r="D88" s="13">
        <v>323196.90999999992</v>
      </c>
      <c r="E88" s="13">
        <v>237372.48</v>
      </c>
      <c r="F88" s="13">
        <f>MAX(C88:E88)</f>
        <v>323196.90999999992</v>
      </c>
      <c r="G88" s="13">
        <f>F88*0.6</f>
        <v>193918.14599999995</v>
      </c>
      <c r="H88" s="13">
        <v>264211.19</v>
      </c>
      <c r="I88" s="13">
        <f>IF(H88&gt;G88,H88-G88,0)</f>
        <v>70293.044000000053</v>
      </c>
    </row>
    <row r="89" spans="1:9" x14ac:dyDescent="0.3">
      <c r="A89" s="11">
        <v>42001</v>
      </c>
      <c r="B89" s="12" t="s">
        <v>98</v>
      </c>
      <c r="C89" s="13">
        <v>364969.75</v>
      </c>
      <c r="D89" s="13">
        <v>365978.95</v>
      </c>
      <c r="E89" s="13">
        <v>619678.30000000005</v>
      </c>
      <c r="F89" s="13">
        <f>MAX(C89:E89)</f>
        <v>619678.30000000005</v>
      </c>
      <c r="G89" s="13">
        <f>F89*0.6</f>
        <v>371806.98000000004</v>
      </c>
      <c r="H89" s="13">
        <v>333295.52</v>
      </c>
      <c r="I89" s="13">
        <f>IF(H89&gt;G89,H89-G89,0)</f>
        <v>0</v>
      </c>
    </row>
    <row r="90" spans="1:9" x14ac:dyDescent="0.3">
      <c r="A90" s="11">
        <v>39002</v>
      </c>
      <c r="B90" s="12" t="s">
        <v>89</v>
      </c>
      <c r="C90" s="13">
        <v>342654.59</v>
      </c>
      <c r="D90" s="13">
        <v>350191.87</v>
      </c>
      <c r="E90" s="13">
        <v>371367.95</v>
      </c>
      <c r="F90" s="13">
        <f>MAX(C90:E90)</f>
        <v>371367.95</v>
      </c>
      <c r="G90" s="13">
        <f>F90*0.6</f>
        <v>222820.77</v>
      </c>
      <c r="H90" s="13">
        <v>336396.33000000007</v>
      </c>
      <c r="I90" s="13">
        <f>IF(H90&gt;G90,H90-G90,0)</f>
        <v>113575.56000000008</v>
      </c>
    </row>
    <row r="91" spans="1:9" x14ac:dyDescent="0.3">
      <c r="A91" s="11">
        <v>60003</v>
      </c>
      <c r="B91" s="12" t="s">
        <v>143</v>
      </c>
      <c r="C91" s="13">
        <v>511327.95</v>
      </c>
      <c r="D91" s="13">
        <v>289140.68000000005</v>
      </c>
      <c r="E91" s="13">
        <v>292722.36</v>
      </c>
      <c r="F91" s="13">
        <f>MAX(C91:E91)</f>
        <v>511327.95</v>
      </c>
      <c r="G91" s="13">
        <f>F91*0.6</f>
        <v>306796.77</v>
      </c>
      <c r="H91" s="13">
        <v>326576.41000000003</v>
      </c>
      <c r="I91" s="13">
        <f>IF(H91&gt;G91,H91-G91,0)</f>
        <v>19779.640000000014</v>
      </c>
    </row>
    <row r="92" spans="1:9" x14ac:dyDescent="0.3">
      <c r="A92" s="11">
        <v>43007</v>
      </c>
      <c r="B92" s="12" t="s">
        <v>101</v>
      </c>
      <c r="C92" s="13">
        <v>247655.64</v>
      </c>
      <c r="D92" s="13">
        <v>176217.51</v>
      </c>
      <c r="E92" s="13">
        <v>175942.33000000002</v>
      </c>
      <c r="F92" s="13">
        <f>MAX(C92:E92)</f>
        <v>247655.64</v>
      </c>
      <c r="G92" s="13">
        <f>F92*0.6</f>
        <v>148593.38399999999</v>
      </c>
      <c r="H92" s="13">
        <v>174530.87</v>
      </c>
      <c r="I92" s="13">
        <f>IF(H92&gt;G92,H92-G92,0)</f>
        <v>25937.486000000004</v>
      </c>
    </row>
    <row r="93" spans="1:9" x14ac:dyDescent="0.3">
      <c r="A93" s="11">
        <v>15001</v>
      </c>
      <c r="B93" s="12" t="s">
        <v>41</v>
      </c>
      <c r="C93" s="13">
        <v>50464.380000000005</v>
      </c>
      <c r="D93" s="13">
        <v>42220.03</v>
      </c>
      <c r="E93" s="13">
        <v>45371.41</v>
      </c>
      <c r="F93" s="13">
        <f>MAX(C93:E93)</f>
        <v>50464.380000000005</v>
      </c>
      <c r="G93" s="13">
        <f>F93*0.6</f>
        <v>30278.628000000001</v>
      </c>
      <c r="H93" s="13">
        <v>43304.45</v>
      </c>
      <c r="I93" s="13">
        <f>IF(H93&gt;G93,H93-G93,0)</f>
        <v>13025.821999999996</v>
      </c>
    </row>
    <row r="94" spans="1:9" x14ac:dyDescent="0.3">
      <c r="A94" s="11">
        <v>15002</v>
      </c>
      <c r="B94" s="12" t="s">
        <v>42</v>
      </c>
      <c r="C94" s="13">
        <v>129666.38000000002</v>
      </c>
      <c r="D94" s="13">
        <v>183586</v>
      </c>
      <c r="E94" s="13">
        <v>128058.32999999999</v>
      </c>
      <c r="F94" s="13">
        <f>MAX(C94:E94)</f>
        <v>183586</v>
      </c>
      <c r="G94" s="13">
        <f>F94*0.6</f>
        <v>110151.59999999999</v>
      </c>
      <c r="H94" s="13">
        <v>112671.3</v>
      </c>
      <c r="I94" s="13">
        <f>IF(H94&gt;G94,H94-G94,0)</f>
        <v>2519.7000000000116</v>
      </c>
    </row>
    <row r="95" spans="1:9" x14ac:dyDescent="0.3">
      <c r="A95" s="11">
        <v>46001</v>
      </c>
      <c r="B95" s="12" t="s">
        <v>106</v>
      </c>
      <c r="C95" s="13">
        <v>1124805.72</v>
      </c>
      <c r="D95" s="13">
        <v>1200527.8199999998</v>
      </c>
      <c r="E95" s="13">
        <v>1055844.3199999998</v>
      </c>
      <c r="F95" s="13">
        <f>MAX(C95:E95)</f>
        <v>1200527.8199999998</v>
      </c>
      <c r="G95" s="13">
        <f>F95*0.6</f>
        <v>720316.69199999992</v>
      </c>
      <c r="H95" s="13">
        <v>689741.91999999993</v>
      </c>
      <c r="I95" s="13">
        <f>IF(H95&gt;G95,H95-G95,0)</f>
        <v>0</v>
      </c>
    </row>
    <row r="96" spans="1:9" x14ac:dyDescent="0.3">
      <c r="A96" s="11">
        <v>33002</v>
      </c>
      <c r="B96" s="12" t="s">
        <v>78</v>
      </c>
      <c r="C96" s="13">
        <v>250117.73</v>
      </c>
      <c r="D96" s="13">
        <v>622458.35</v>
      </c>
      <c r="E96" s="13">
        <v>347458.08999999997</v>
      </c>
      <c r="F96" s="13">
        <f>MAX(C96:E96)</f>
        <v>622458.35</v>
      </c>
      <c r="G96" s="13">
        <f>F96*0.6</f>
        <v>373475.00999999995</v>
      </c>
      <c r="H96" s="13">
        <v>404767.14</v>
      </c>
      <c r="I96" s="13">
        <f>IF(H96&gt;G96,H96-G96,0)</f>
        <v>31292.130000000063</v>
      </c>
    </row>
    <row r="97" spans="1:9" x14ac:dyDescent="0.3">
      <c r="A97" s="11">
        <v>25004</v>
      </c>
      <c r="B97" s="12" t="s">
        <v>64</v>
      </c>
      <c r="C97" s="13">
        <v>440440.14000000007</v>
      </c>
      <c r="D97" s="13">
        <v>401538.12999999995</v>
      </c>
      <c r="E97" s="13">
        <v>334307.69000000006</v>
      </c>
      <c r="F97" s="14">
        <f>MAX(C97:E97)+$F$159</f>
        <v>513023.38590000005</v>
      </c>
      <c r="G97" s="13">
        <f>F97*0.6</f>
        <v>307814.03154</v>
      </c>
      <c r="H97" s="13">
        <v>409614.05</v>
      </c>
      <c r="I97" s="13">
        <f>IF(H97&gt;G97,H97-G97,0)</f>
        <v>101800.01845999999</v>
      </c>
    </row>
    <row r="98" spans="1:9" x14ac:dyDescent="0.3">
      <c r="A98" s="11">
        <v>29004</v>
      </c>
      <c r="B98" s="12" t="s">
        <v>72</v>
      </c>
      <c r="C98" s="13">
        <v>373389.05</v>
      </c>
      <c r="D98" s="13">
        <v>218238.66</v>
      </c>
      <c r="E98" s="13">
        <v>263889.01</v>
      </c>
      <c r="F98" s="13">
        <f>MAX(C98:E98)</f>
        <v>373389.05</v>
      </c>
      <c r="G98" s="13">
        <f>F98*0.6</f>
        <v>224033.43</v>
      </c>
      <c r="H98" s="13">
        <v>261174.42</v>
      </c>
      <c r="I98" s="13">
        <f>IF(H98&gt;G98,H98-G98,0)</f>
        <v>37140.99000000002</v>
      </c>
    </row>
    <row r="99" spans="1:9" x14ac:dyDescent="0.3">
      <c r="A99" s="11">
        <v>17002</v>
      </c>
      <c r="B99" s="12" t="s">
        <v>47</v>
      </c>
      <c r="C99" s="13">
        <v>757213.58000000007</v>
      </c>
      <c r="D99" s="13">
        <v>818476.92999999993</v>
      </c>
      <c r="E99" s="13">
        <v>1355541.22</v>
      </c>
      <c r="F99" s="13">
        <f>MAX(C99:E99)</f>
        <v>1355541.22</v>
      </c>
      <c r="G99" s="13">
        <f>F99*0.6</f>
        <v>813324.73199999996</v>
      </c>
      <c r="H99" s="13">
        <v>826030.46</v>
      </c>
      <c r="I99" s="13">
        <f>IF(H99&gt;G99,H99-G99,0)</f>
        <v>12705.728000000003</v>
      </c>
    </row>
    <row r="100" spans="1:9" x14ac:dyDescent="0.3">
      <c r="A100" s="11">
        <v>62006</v>
      </c>
      <c r="B100" s="12" t="s">
        <v>151</v>
      </c>
      <c r="C100" s="13">
        <v>288506.34999999998</v>
      </c>
      <c r="D100" s="13">
        <v>394977.67000000004</v>
      </c>
      <c r="E100" s="13">
        <v>293632.93</v>
      </c>
      <c r="F100" s="13">
        <f>MAX(C100:E100)</f>
        <v>394977.67000000004</v>
      </c>
      <c r="G100" s="13">
        <f>F100*0.6</f>
        <v>236986.60200000001</v>
      </c>
      <c r="H100" s="13">
        <v>376608.24</v>
      </c>
      <c r="I100" s="13">
        <f>IF(H100&gt;G100,H100-G100,0)</f>
        <v>139621.63799999998</v>
      </c>
    </row>
    <row r="101" spans="1:9" x14ac:dyDescent="0.3">
      <c r="A101" s="11">
        <v>43002</v>
      </c>
      <c r="B101" s="12" t="s">
        <v>100</v>
      </c>
      <c r="C101" s="13">
        <v>88607.65</v>
      </c>
      <c r="D101" s="13">
        <v>90671.51999999999</v>
      </c>
      <c r="E101" s="13">
        <v>90002.75</v>
      </c>
      <c r="F101" s="13">
        <f>MAX(C101:E101)</f>
        <v>90671.51999999999</v>
      </c>
      <c r="G101" s="13">
        <f>F101*0.6</f>
        <v>54402.911999999989</v>
      </c>
      <c r="H101" s="13">
        <v>92665.650000000009</v>
      </c>
      <c r="I101" s="13">
        <f>IF(H101&gt;G101,H101-G101,0)</f>
        <v>38262.738000000019</v>
      </c>
    </row>
    <row r="102" spans="1:9" x14ac:dyDescent="0.3">
      <c r="A102" s="11">
        <v>17003</v>
      </c>
      <c r="B102" s="12" t="s">
        <v>48</v>
      </c>
      <c r="C102" s="13">
        <v>100106.23999999999</v>
      </c>
      <c r="D102" s="13">
        <v>50561.59</v>
      </c>
      <c r="E102" s="13">
        <v>79470.06</v>
      </c>
      <c r="F102" s="13">
        <f>MAX(C102:E102)</f>
        <v>100106.23999999999</v>
      </c>
      <c r="G102" s="13">
        <f>F102*0.6</f>
        <v>60063.743999999992</v>
      </c>
      <c r="H102" s="13">
        <v>84020.800000000003</v>
      </c>
      <c r="I102" s="13">
        <f>IF(H102&gt;G102,H102-G102,0)</f>
        <v>23957.056000000011</v>
      </c>
    </row>
    <row r="103" spans="1:9" x14ac:dyDescent="0.3">
      <c r="A103" s="11">
        <v>51003</v>
      </c>
      <c r="B103" s="12" t="s">
        <v>121</v>
      </c>
      <c r="C103" s="13">
        <v>97041.049999999988</v>
      </c>
      <c r="D103" s="13">
        <v>95898.27</v>
      </c>
      <c r="E103" s="13">
        <v>71787.17</v>
      </c>
      <c r="F103" s="13">
        <f>MAX(C103:E103)</f>
        <v>97041.049999999988</v>
      </c>
      <c r="G103" s="13">
        <f>F103*0.6</f>
        <v>58224.62999999999</v>
      </c>
      <c r="H103" s="13">
        <v>69229.679999999993</v>
      </c>
      <c r="I103" s="13">
        <f>IF(H103&gt;G103,H103-G103,0)</f>
        <v>11005.050000000003</v>
      </c>
    </row>
    <row r="104" spans="1:9" x14ac:dyDescent="0.3">
      <c r="A104" s="11">
        <v>9002</v>
      </c>
      <c r="B104" s="12" t="s">
        <v>28</v>
      </c>
      <c r="C104" s="13">
        <v>195883.69</v>
      </c>
      <c r="D104" s="13">
        <v>198250.52</v>
      </c>
      <c r="E104" s="13">
        <v>206455.84000000003</v>
      </c>
      <c r="F104" s="13">
        <f>MAX(C104:E104)</f>
        <v>206455.84000000003</v>
      </c>
      <c r="G104" s="13">
        <f>F104*0.6</f>
        <v>123873.50400000002</v>
      </c>
      <c r="H104" s="13">
        <v>163495.12</v>
      </c>
      <c r="I104" s="13">
        <f>IF(H104&gt;G104,H104-G104,0)</f>
        <v>39621.61599999998</v>
      </c>
    </row>
    <row r="105" spans="1:9" x14ac:dyDescent="0.3">
      <c r="A105" s="11">
        <v>56007</v>
      </c>
      <c r="B105" s="12" t="s">
        <v>137</v>
      </c>
      <c r="C105" s="13">
        <v>160382.31</v>
      </c>
      <c r="D105" s="13">
        <v>123220.14</v>
      </c>
      <c r="E105" s="13">
        <v>133567.26</v>
      </c>
      <c r="F105" s="13">
        <f>MAX(C105:E105)</f>
        <v>160382.31</v>
      </c>
      <c r="G105" s="13">
        <f>F105*0.6</f>
        <v>96229.385999999999</v>
      </c>
      <c r="H105" s="13">
        <v>125828</v>
      </c>
      <c r="I105" s="13">
        <f>IF(H105&gt;G105,H105-G105,0)</f>
        <v>29598.614000000001</v>
      </c>
    </row>
    <row r="106" spans="1:9" x14ac:dyDescent="0.3">
      <c r="A106" s="11">
        <v>23003</v>
      </c>
      <c r="B106" s="12" t="s">
        <v>61</v>
      </c>
      <c r="C106" s="13">
        <v>24705.78</v>
      </c>
      <c r="D106" s="13">
        <v>10634.919999999998</v>
      </c>
      <c r="E106" s="13">
        <v>14726.89</v>
      </c>
      <c r="F106" s="13">
        <f>MAX(C106:E106)</f>
        <v>24705.78</v>
      </c>
      <c r="G106" s="13">
        <f>F106*0.6</f>
        <v>14823.467999999999</v>
      </c>
      <c r="H106" s="13">
        <v>21832.65</v>
      </c>
      <c r="I106" s="13">
        <f>IF(H106&gt;G106,H106-G106,0)</f>
        <v>7009.1820000000025</v>
      </c>
    </row>
    <row r="107" spans="1:9" x14ac:dyDescent="0.3">
      <c r="A107" s="11">
        <v>65001</v>
      </c>
      <c r="B107" s="12" t="s">
        <v>155</v>
      </c>
      <c r="C107" s="13">
        <v>387268.04</v>
      </c>
      <c r="D107" s="13">
        <v>423696.17</v>
      </c>
      <c r="E107" s="13">
        <v>402355.69</v>
      </c>
      <c r="F107" s="13">
        <f>MAX(C107:E107)</f>
        <v>423696.17</v>
      </c>
      <c r="G107" s="13">
        <f>F107*0.6</f>
        <v>254217.70199999999</v>
      </c>
      <c r="H107" s="13">
        <v>397707.52999999997</v>
      </c>
      <c r="I107" s="13">
        <f>IF(H107&gt;G107,H107-G107,0)</f>
        <v>143489.82799999998</v>
      </c>
    </row>
    <row r="108" spans="1:9" x14ac:dyDescent="0.3">
      <c r="A108" s="11">
        <v>39005</v>
      </c>
      <c r="B108" s="12" t="s">
        <v>91</v>
      </c>
      <c r="C108" s="13">
        <v>116294.22</v>
      </c>
      <c r="D108" s="13">
        <v>75633.260000000009</v>
      </c>
      <c r="E108" s="13">
        <v>79553.14</v>
      </c>
      <c r="F108" s="13">
        <f>MAX(C108:E108)</f>
        <v>116294.22</v>
      </c>
      <c r="G108" s="13">
        <f>F108*0.6</f>
        <v>69776.531999999992</v>
      </c>
      <c r="H108" s="13">
        <v>65090.039999999994</v>
      </c>
      <c r="I108" s="13">
        <f>IF(H108&gt;G108,H108-G108,0)</f>
        <v>0</v>
      </c>
    </row>
    <row r="109" spans="1:9" x14ac:dyDescent="0.3">
      <c r="A109" s="11">
        <v>60004</v>
      </c>
      <c r="B109" s="12" t="s">
        <v>144</v>
      </c>
      <c r="C109" s="13">
        <v>131981.62</v>
      </c>
      <c r="D109" s="13">
        <v>111275.04</v>
      </c>
      <c r="E109" s="13">
        <v>94373.41</v>
      </c>
      <c r="F109" s="13">
        <f>MAX(C109:E109)</f>
        <v>131981.62</v>
      </c>
      <c r="G109" s="13">
        <f>F109*0.6</f>
        <v>79188.971999999994</v>
      </c>
      <c r="H109" s="13">
        <v>112768.29000000001</v>
      </c>
      <c r="I109" s="13">
        <f>IF(H109&gt;G109,H109-G109,0)</f>
        <v>33579.318000000014</v>
      </c>
    </row>
    <row r="110" spans="1:9" x14ac:dyDescent="0.3">
      <c r="A110" s="11">
        <v>33003</v>
      </c>
      <c r="B110" s="12" t="s">
        <v>79</v>
      </c>
      <c r="C110" s="13">
        <v>197100.24</v>
      </c>
      <c r="D110" s="13">
        <v>205405.46000000002</v>
      </c>
      <c r="E110" s="13">
        <v>199051.63</v>
      </c>
      <c r="F110" s="13">
        <f>MAX(C110:E110)</f>
        <v>205405.46000000002</v>
      </c>
      <c r="G110" s="13">
        <f>F110*0.6</f>
        <v>123243.27600000001</v>
      </c>
      <c r="H110" s="13">
        <v>186792.34000000003</v>
      </c>
      <c r="I110" s="13">
        <f>IF(H110&gt;G110,H110-G110,0)</f>
        <v>63549.064000000013</v>
      </c>
    </row>
    <row r="111" spans="1:9" x14ac:dyDescent="0.3">
      <c r="A111" s="11">
        <v>32002</v>
      </c>
      <c r="B111" s="12" t="s">
        <v>76</v>
      </c>
      <c r="C111" s="13">
        <v>1140056.1599999999</v>
      </c>
      <c r="D111" s="13">
        <v>1072904.83</v>
      </c>
      <c r="E111" s="13">
        <v>1287373.52</v>
      </c>
      <c r="F111" s="13">
        <f>MAX(C111:E111)</f>
        <v>1287373.52</v>
      </c>
      <c r="G111" s="13">
        <f>F111*0.6</f>
        <v>772424.11199999996</v>
      </c>
      <c r="H111" s="13">
        <v>1048776.23</v>
      </c>
      <c r="I111" s="13">
        <f>IF(H111&gt;G111,H111-G111,0)</f>
        <v>276352.11800000002</v>
      </c>
    </row>
    <row r="112" spans="1:9" x14ac:dyDescent="0.3">
      <c r="A112" s="11">
        <v>1001</v>
      </c>
      <c r="B112" s="12" t="s">
        <v>8</v>
      </c>
      <c r="C112" s="13">
        <v>247178.73000000004</v>
      </c>
      <c r="D112" s="13">
        <v>166391.15000000002</v>
      </c>
      <c r="E112" s="13">
        <v>151746.99000000002</v>
      </c>
      <c r="F112" s="13">
        <f>MAX(C112:E112)</f>
        <v>247178.73000000004</v>
      </c>
      <c r="G112" s="13">
        <f>F112*0.6</f>
        <v>148307.23800000001</v>
      </c>
      <c r="H112" s="13">
        <v>147288.79999999999</v>
      </c>
      <c r="I112" s="13">
        <f>IF(H112&gt;G112,H112-G112,0)</f>
        <v>0</v>
      </c>
    </row>
    <row r="113" spans="1:9" x14ac:dyDescent="0.3">
      <c r="A113" s="11">
        <v>11005</v>
      </c>
      <c r="B113" s="12" t="s">
        <v>32</v>
      </c>
      <c r="C113" s="13">
        <v>378496.87000000005</v>
      </c>
      <c r="D113" s="13">
        <v>268969.32</v>
      </c>
      <c r="E113" s="13">
        <v>269938.24</v>
      </c>
      <c r="F113" s="13">
        <f>MAX(C113:E113)</f>
        <v>378496.87000000005</v>
      </c>
      <c r="G113" s="13">
        <f>F113*0.6</f>
        <v>227098.12200000003</v>
      </c>
      <c r="H113" s="13">
        <v>264029.07</v>
      </c>
      <c r="I113" s="13">
        <f>IF(H113&gt;G113,H113-G113,0)</f>
        <v>36930.947999999975</v>
      </c>
    </row>
    <row r="114" spans="1:9" x14ac:dyDescent="0.3">
      <c r="A114" s="11">
        <v>51004</v>
      </c>
      <c r="B114" s="12" t="s">
        <v>122</v>
      </c>
      <c r="C114" s="13">
        <v>3800173.59</v>
      </c>
      <c r="D114" s="13">
        <v>3098201.9400000004</v>
      </c>
      <c r="E114" s="13">
        <v>3355224.83</v>
      </c>
      <c r="F114" s="13">
        <f>MAX(C114:E114)</f>
        <v>3800173.59</v>
      </c>
      <c r="G114" s="13">
        <f>F114*0.6</f>
        <v>2280104.1539999996</v>
      </c>
      <c r="H114" s="13">
        <v>3019744.97</v>
      </c>
      <c r="I114" s="13">
        <f>IF(H114&gt;G114,H114-G114,0)</f>
        <v>739640.81600000057</v>
      </c>
    </row>
    <row r="115" spans="1:9" x14ac:dyDescent="0.3">
      <c r="A115" s="11">
        <v>56004</v>
      </c>
      <c r="B115" s="12" t="s">
        <v>135</v>
      </c>
      <c r="C115" s="13">
        <v>141501.53</v>
      </c>
      <c r="D115" s="13">
        <v>134712.73000000001</v>
      </c>
      <c r="E115" s="13">
        <v>150657.54999999999</v>
      </c>
      <c r="F115" s="13">
        <f>MAX(C115:E115)</f>
        <v>150657.54999999999</v>
      </c>
      <c r="G115" s="13">
        <f>F115*0.6</f>
        <v>90394.529999999984</v>
      </c>
      <c r="H115" s="13">
        <v>135097.82</v>
      </c>
      <c r="I115" s="13">
        <f>IF(H115&gt;G115,H115-G115,0)</f>
        <v>44703.290000000023</v>
      </c>
    </row>
    <row r="116" spans="1:9" x14ac:dyDescent="0.3">
      <c r="A116" s="11">
        <v>54004</v>
      </c>
      <c r="B116" s="12" t="s">
        <v>129</v>
      </c>
      <c r="C116" s="13">
        <v>73105.72</v>
      </c>
      <c r="D116" s="13">
        <v>86284.28</v>
      </c>
      <c r="E116" s="13">
        <v>167944.94</v>
      </c>
      <c r="F116" s="13">
        <f>MAX(C116:E116)</f>
        <v>167944.94</v>
      </c>
      <c r="G116" s="13">
        <f>F116*0.6</f>
        <v>100766.96399999999</v>
      </c>
      <c r="H116" s="13">
        <v>91193.59</v>
      </c>
      <c r="I116" s="13">
        <f>IF(H116&gt;G116,H116-G116,0)</f>
        <v>0</v>
      </c>
    </row>
    <row r="117" spans="1:9" x14ac:dyDescent="0.3">
      <c r="A117" s="11">
        <v>39004</v>
      </c>
      <c r="B117" s="12" t="s">
        <v>90</v>
      </c>
      <c r="C117" s="13">
        <v>48806.22</v>
      </c>
      <c r="D117" s="13">
        <v>45933.919999999998</v>
      </c>
      <c r="E117" s="13">
        <v>48459.259999999995</v>
      </c>
      <c r="F117" s="13">
        <f>MAX(C117:E117)</f>
        <v>48806.22</v>
      </c>
      <c r="G117" s="13">
        <f>F117*0.6</f>
        <v>29283.732</v>
      </c>
      <c r="H117" s="13">
        <v>49965.67</v>
      </c>
      <c r="I117" s="13">
        <f>IF(H117&gt;G117,H117-G117,0)</f>
        <v>20681.937999999998</v>
      </c>
    </row>
    <row r="118" spans="1:9" x14ac:dyDescent="0.3">
      <c r="A118" s="11">
        <v>55005</v>
      </c>
      <c r="B118" s="12" t="s">
        <v>133</v>
      </c>
      <c r="C118" s="13">
        <v>115828.23</v>
      </c>
      <c r="D118" s="13">
        <v>107544.08</v>
      </c>
      <c r="E118" s="13">
        <v>86833.569999999992</v>
      </c>
      <c r="F118" s="13">
        <f>MAX(C118:E118)</f>
        <v>115828.23</v>
      </c>
      <c r="G118" s="13">
        <f>F118*0.6</f>
        <v>69496.937999999995</v>
      </c>
      <c r="H118" s="13">
        <v>85767.06</v>
      </c>
      <c r="I118" s="13">
        <f>IF(H118&gt;G118,H118-G118,0)</f>
        <v>16270.122000000003</v>
      </c>
    </row>
    <row r="119" spans="1:9" x14ac:dyDescent="0.3">
      <c r="A119" s="11">
        <v>4003</v>
      </c>
      <c r="B119" s="12" t="s">
        <v>16</v>
      </c>
      <c r="C119" s="13">
        <v>97780.83</v>
      </c>
      <c r="D119" s="13">
        <v>109519.45</v>
      </c>
      <c r="E119" s="13">
        <v>114890.6</v>
      </c>
      <c r="F119" s="13">
        <f>MAX(C119:E119)</f>
        <v>114890.6</v>
      </c>
      <c r="G119" s="13">
        <f>F119*0.6</f>
        <v>68934.36</v>
      </c>
      <c r="H119" s="13">
        <v>117150.47</v>
      </c>
      <c r="I119" s="13">
        <f>IF(H119&gt;G119,H119-G119,0)</f>
        <v>48216.11</v>
      </c>
    </row>
    <row r="120" spans="1:9" x14ac:dyDescent="0.3">
      <c r="A120" s="11">
        <v>62005</v>
      </c>
      <c r="B120" s="12" t="s">
        <v>150</v>
      </c>
      <c r="C120" s="13">
        <v>205450.49</v>
      </c>
      <c r="D120" s="13">
        <v>204863.5</v>
      </c>
      <c r="E120" s="13">
        <v>201265.25</v>
      </c>
      <c r="F120" s="13">
        <f>MAX(C120:E120)</f>
        <v>205450.49</v>
      </c>
      <c r="G120" s="13">
        <f>F120*0.6</f>
        <v>123270.29399999999</v>
      </c>
      <c r="H120" s="13">
        <v>211847.94</v>
      </c>
      <c r="I120" s="13">
        <f>IF(H120&gt;G120,H120-G120,0)</f>
        <v>88577.646000000008</v>
      </c>
    </row>
    <row r="121" spans="1:9" x14ac:dyDescent="0.3">
      <c r="A121" s="11">
        <v>49005</v>
      </c>
      <c r="B121" s="12" t="s">
        <v>114</v>
      </c>
      <c r="C121" s="13">
        <v>4172799.82</v>
      </c>
      <c r="D121" s="13">
        <v>5317272.96</v>
      </c>
      <c r="E121" s="13">
        <v>5007802.68</v>
      </c>
      <c r="F121" s="13">
        <f>MAX(C121:E121)</f>
        <v>5317272.96</v>
      </c>
      <c r="G121" s="13">
        <f>F121*0.6</f>
        <v>3190363.7760000001</v>
      </c>
      <c r="H121" s="13">
        <v>5908398.7599999998</v>
      </c>
      <c r="I121" s="13">
        <f>IF(H121&gt;G121,H121-G121,0)</f>
        <v>2718034.9839999997</v>
      </c>
    </row>
    <row r="122" spans="1:9" x14ac:dyDescent="0.3">
      <c r="A122" s="11">
        <v>5005</v>
      </c>
      <c r="B122" s="12" t="s">
        <v>19</v>
      </c>
      <c r="C122" s="13">
        <v>273160.44999999995</v>
      </c>
      <c r="D122" s="13">
        <v>230188.93</v>
      </c>
      <c r="E122" s="13">
        <v>229928.63</v>
      </c>
      <c r="F122" s="13">
        <f>MAX(C122:E122)</f>
        <v>273160.44999999995</v>
      </c>
      <c r="G122" s="13">
        <f>F122*0.6</f>
        <v>163896.26999999996</v>
      </c>
      <c r="H122" s="13">
        <v>206577.63999999998</v>
      </c>
      <c r="I122" s="13">
        <f>IF(H122&gt;G122,H122-G122,0)</f>
        <v>42681.370000000024</v>
      </c>
    </row>
    <row r="123" spans="1:9" ht="16.5" customHeight="1" x14ac:dyDescent="0.3">
      <c r="A123" s="11">
        <v>54002</v>
      </c>
      <c r="B123" s="12" t="s">
        <v>128</v>
      </c>
      <c r="C123" s="13">
        <v>744375.27</v>
      </c>
      <c r="D123" s="13">
        <v>731317.23</v>
      </c>
      <c r="E123" s="13">
        <v>775469.28999999992</v>
      </c>
      <c r="F123" s="13">
        <f>MAX(C123:E123)</f>
        <v>775469.28999999992</v>
      </c>
      <c r="G123" s="13">
        <f>F123*0.6</f>
        <v>465281.57399999996</v>
      </c>
      <c r="H123" s="13">
        <v>678517.53</v>
      </c>
      <c r="I123" s="13">
        <f>IF(H123&gt;G123,H123-G123,0)</f>
        <v>213235.95600000006</v>
      </c>
    </row>
    <row r="124" spans="1:9" x14ac:dyDescent="0.3">
      <c r="A124" s="11">
        <v>15003</v>
      </c>
      <c r="B124" s="12" t="s">
        <v>43</v>
      </c>
      <c r="C124" s="13">
        <v>40769.31</v>
      </c>
      <c r="D124" s="13">
        <v>30096.000000000004</v>
      </c>
      <c r="E124" s="13">
        <v>23528.240000000002</v>
      </c>
      <c r="F124" s="13">
        <f>MAX(C124:E124)</f>
        <v>40769.31</v>
      </c>
      <c r="G124" s="13">
        <f>F124*0.6</f>
        <v>24461.585999999999</v>
      </c>
      <c r="H124" s="13">
        <v>30332.04</v>
      </c>
      <c r="I124" s="13">
        <f>IF(H124&gt;G124,H124-G124,0)</f>
        <v>5870.4540000000015</v>
      </c>
    </row>
    <row r="125" spans="1:9" x14ac:dyDescent="0.3">
      <c r="A125" s="11">
        <v>26005</v>
      </c>
      <c r="B125" s="12" t="s">
        <v>67</v>
      </c>
      <c r="C125" s="13">
        <v>89529.32</v>
      </c>
      <c r="D125" s="13">
        <v>75748.489999999991</v>
      </c>
      <c r="E125" s="13">
        <v>59555.06</v>
      </c>
      <c r="F125" s="13">
        <f>MAX(C125:E125)</f>
        <v>89529.32</v>
      </c>
      <c r="G125" s="13">
        <f>F125*0.6</f>
        <v>53717.592000000004</v>
      </c>
      <c r="H125" s="13">
        <v>60806.819999999992</v>
      </c>
      <c r="I125" s="13">
        <f>IF(H125&gt;G125,H125-G125,0)</f>
        <v>7089.2279999999882</v>
      </c>
    </row>
    <row r="126" spans="1:9" x14ac:dyDescent="0.3">
      <c r="A126" s="11">
        <v>40002</v>
      </c>
      <c r="B126" s="12" t="s">
        <v>93</v>
      </c>
      <c r="C126" s="13">
        <v>660266.93000000005</v>
      </c>
      <c r="D126" s="13">
        <v>599497.80000000005</v>
      </c>
      <c r="E126" s="13">
        <v>568313.23</v>
      </c>
      <c r="F126" s="13">
        <f>MAX(C126:E126)</f>
        <v>660266.93000000005</v>
      </c>
      <c r="G126" s="13">
        <f>F126*0.6</f>
        <v>396160.158</v>
      </c>
      <c r="H126" s="13">
        <v>597537.81999999995</v>
      </c>
      <c r="I126" s="13">
        <f>IF(H126&gt;G126,H126-G126,0)</f>
        <v>201377.66199999995</v>
      </c>
    </row>
    <row r="127" spans="1:9" x14ac:dyDescent="0.3">
      <c r="A127" s="11">
        <v>57001</v>
      </c>
      <c r="B127" s="12" t="s">
        <v>138</v>
      </c>
      <c r="C127" s="13">
        <v>194352.7</v>
      </c>
      <c r="D127" s="13">
        <v>283663.53000000003</v>
      </c>
      <c r="E127" s="13">
        <v>176154.94</v>
      </c>
      <c r="F127" s="13">
        <f>MAX(C127:E127)</f>
        <v>283663.53000000003</v>
      </c>
      <c r="G127" s="13">
        <f>F127*0.6</f>
        <v>170198.11800000002</v>
      </c>
      <c r="H127" s="13">
        <v>147292.58000000002</v>
      </c>
      <c r="I127" s="13">
        <f>IF(H127&gt;G127,H127-G127,0)</f>
        <v>0</v>
      </c>
    </row>
    <row r="128" spans="1:9" x14ac:dyDescent="0.3">
      <c r="A128" s="11">
        <v>54006</v>
      </c>
      <c r="B128" s="12" t="s">
        <v>130</v>
      </c>
      <c r="C128" s="13">
        <v>48565.69</v>
      </c>
      <c r="D128" s="13">
        <v>76284.820000000007</v>
      </c>
      <c r="E128" s="13">
        <v>78751.929999999993</v>
      </c>
      <c r="F128" s="13">
        <f>MAX(C128:E128)</f>
        <v>78751.929999999993</v>
      </c>
      <c r="G128" s="13">
        <f>F128*0.6</f>
        <v>47251.157999999996</v>
      </c>
      <c r="H128" s="13">
        <v>75442.209999999992</v>
      </c>
      <c r="I128" s="13">
        <f>IF(H128&gt;G128,H128-G128,0)</f>
        <v>28191.051999999996</v>
      </c>
    </row>
    <row r="129" spans="1:9" x14ac:dyDescent="0.3">
      <c r="A129" s="11">
        <v>41005</v>
      </c>
      <c r="B129" s="12" t="s">
        <v>97</v>
      </c>
      <c r="C129" s="13">
        <v>194517.64</v>
      </c>
      <c r="D129" s="13">
        <v>173598.96</v>
      </c>
      <c r="E129" s="13">
        <v>167673.52000000002</v>
      </c>
      <c r="F129" s="13">
        <f>MAX(C129:E129)</f>
        <v>194517.64</v>
      </c>
      <c r="G129" s="13">
        <f>F129*0.6</f>
        <v>116710.584</v>
      </c>
      <c r="H129" s="13">
        <v>250820.31</v>
      </c>
      <c r="I129" s="13">
        <f>IF(H129&gt;G129,H129-G129,0)</f>
        <v>134109.726</v>
      </c>
    </row>
    <row r="130" spans="1:9" x14ac:dyDescent="0.3">
      <c r="A130" s="11">
        <v>20003</v>
      </c>
      <c r="B130" s="12" t="s">
        <v>53</v>
      </c>
      <c r="C130" s="13">
        <v>89500.79</v>
      </c>
      <c r="D130" s="13">
        <v>90348.510000000009</v>
      </c>
      <c r="E130" s="13">
        <v>80147.06</v>
      </c>
      <c r="F130" s="13">
        <f>MAX(C130:E130)</f>
        <v>90348.510000000009</v>
      </c>
      <c r="G130" s="13">
        <f>F130*0.6</f>
        <v>54209.106000000007</v>
      </c>
      <c r="H130" s="13">
        <v>57989.24</v>
      </c>
      <c r="I130" s="13">
        <f>IF(H130&gt;G130,H130-G130,0)</f>
        <v>3780.1339999999909</v>
      </c>
    </row>
    <row r="131" spans="1:9" x14ac:dyDescent="0.3">
      <c r="A131" s="11">
        <v>66001</v>
      </c>
      <c r="B131" s="12" t="s">
        <v>156</v>
      </c>
      <c r="C131" s="13">
        <v>804171.74</v>
      </c>
      <c r="D131" s="13">
        <v>470080.04</v>
      </c>
      <c r="E131" s="13">
        <v>428258.62000000005</v>
      </c>
      <c r="F131" s="13">
        <f>MAX(C131:E131)</f>
        <v>804171.74</v>
      </c>
      <c r="G131" s="13">
        <f>F131*0.6</f>
        <v>482503.04399999999</v>
      </c>
      <c r="H131" s="13">
        <v>412518.3</v>
      </c>
      <c r="I131" s="13">
        <f>IF(H131&gt;G131,H131-G131,0)</f>
        <v>0</v>
      </c>
    </row>
    <row r="132" spans="1:9" x14ac:dyDescent="0.3">
      <c r="A132" s="11">
        <v>33005</v>
      </c>
      <c r="B132" s="12" t="s">
        <v>80</v>
      </c>
      <c r="C132" s="13">
        <v>154700.34000000003</v>
      </c>
      <c r="D132" s="13">
        <v>156997.89000000001</v>
      </c>
      <c r="E132" s="13">
        <v>105124.42</v>
      </c>
      <c r="F132" s="13">
        <f>MAX(C132:E132)</f>
        <v>156997.89000000001</v>
      </c>
      <c r="G132" s="13">
        <f>F132*0.6</f>
        <v>94198.734000000011</v>
      </c>
      <c r="H132" s="13">
        <v>238387.33</v>
      </c>
      <c r="I132" s="13">
        <f>IF(H132&gt;G132,H132-G132,0)</f>
        <v>144188.59599999996</v>
      </c>
    </row>
    <row r="133" spans="1:9" x14ac:dyDescent="0.3">
      <c r="A133" s="11">
        <v>49006</v>
      </c>
      <c r="B133" s="12" t="s">
        <v>115</v>
      </c>
      <c r="C133" s="13">
        <v>681325.03</v>
      </c>
      <c r="D133" s="13">
        <v>581607.17000000004</v>
      </c>
      <c r="E133" s="13">
        <v>592417.01</v>
      </c>
      <c r="F133" s="13">
        <f>MAX(C133:E133)</f>
        <v>681325.03</v>
      </c>
      <c r="G133" s="13">
        <f>F133*0.6</f>
        <v>408795.01799999998</v>
      </c>
      <c r="H133" s="13">
        <v>506562.13</v>
      </c>
      <c r="I133" s="13">
        <f>IF(H133&gt;G133,H133-G133,0)</f>
        <v>97767.112000000023</v>
      </c>
    </row>
    <row r="134" spans="1:9" x14ac:dyDescent="0.3">
      <c r="A134" s="11">
        <v>13001</v>
      </c>
      <c r="B134" s="12" t="s">
        <v>35</v>
      </c>
      <c r="C134" s="13">
        <v>484486.75</v>
      </c>
      <c r="D134" s="13">
        <v>423156.08</v>
      </c>
      <c r="E134" s="13">
        <v>437624.47000000003</v>
      </c>
      <c r="F134" s="13">
        <f>MAX(C134:E134)</f>
        <v>484486.75</v>
      </c>
      <c r="G134" s="13">
        <f>F134*0.6</f>
        <v>290692.05</v>
      </c>
      <c r="H134" s="13">
        <v>442945.95</v>
      </c>
      <c r="I134" s="13">
        <f>IF(H134&gt;G134,H134-G134,0)</f>
        <v>152253.90000000002</v>
      </c>
    </row>
    <row r="135" spans="1:9" x14ac:dyDescent="0.3">
      <c r="A135" s="11">
        <v>60006</v>
      </c>
      <c r="B135" s="12" t="s">
        <v>145</v>
      </c>
      <c r="C135" s="13">
        <v>280679.01</v>
      </c>
      <c r="D135" s="13">
        <v>158244.84999999998</v>
      </c>
      <c r="E135" s="13">
        <v>152686.31</v>
      </c>
      <c r="F135" s="13">
        <f>MAX(C135:E135)</f>
        <v>280679.01</v>
      </c>
      <c r="G135" s="13">
        <f>F135*0.6</f>
        <v>168407.40599999999</v>
      </c>
      <c r="H135" s="13">
        <v>162708.47999999998</v>
      </c>
      <c r="I135" s="13">
        <f>IF(H135&gt;G135,H135-G135,0)</f>
        <v>0</v>
      </c>
    </row>
    <row r="136" spans="1:9" x14ac:dyDescent="0.3">
      <c r="A136" s="11">
        <v>11004</v>
      </c>
      <c r="B136" s="12" t="s">
        <v>31</v>
      </c>
      <c r="C136" s="13">
        <v>141688.36000000002</v>
      </c>
      <c r="D136" s="13">
        <v>131975.81</v>
      </c>
      <c r="E136" s="13">
        <v>160724.73000000001</v>
      </c>
      <c r="F136" s="13">
        <f>MAX(C136:E136)</f>
        <v>160724.73000000001</v>
      </c>
      <c r="G136" s="13">
        <f>F136*0.6</f>
        <v>96434.838000000003</v>
      </c>
      <c r="H136" s="13">
        <v>203163.52000000002</v>
      </c>
      <c r="I136" s="13">
        <f>IF(H136&gt;G136,H136-G136,0)</f>
        <v>106728.68200000002</v>
      </c>
    </row>
    <row r="137" spans="1:9" x14ac:dyDescent="0.3">
      <c r="A137" s="11">
        <v>51005</v>
      </c>
      <c r="B137" s="12" t="s">
        <v>123</v>
      </c>
      <c r="C137" s="13">
        <v>245557.29</v>
      </c>
      <c r="D137" s="13">
        <v>180108.86000000002</v>
      </c>
      <c r="E137" s="13">
        <v>196318.89</v>
      </c>
      <c r="F137" s="13">
        <f>MAX(C137:E137)</f>
        <v>245557.29</v>
      </c>
      <c r="G137" s="13">
        <f>F137*0.6</f>
        <v>147334.37400000001</v>
      </c>
      <c r="H137" s="13">
        <v>166888.69</v>
      </c>
      <c r="I137" s="13">
        <f>IF(H137&gt;G137,H137-G137,0)</f>
        <v>19554.315999999992</v>
      </c>
    </row>
    <row r="138" spans="1:9" x14ac:dyDescent="0.3">
      <c r="A138" s="11">
        <v>6005</v>
      </c>
      <c r="B138" s="12" t="s">
        <v>23</v>
      </c>
      <c r="C138" s="13">
        <v>69897.94</v>
      </c>
      <c r="D138" s="13">
        <v>67958.75</v>
      </c>
      <c r="E138" s="13">
        <v>74386.53</v>
      </c>
      <c r="F138" s="13">
        <f>MAX(C138:E138)</f>
        <v>74386.53</v>
      </c>
      <c r="G138" s="13">
        <f>F138*0.6</f>
        <v>44631.917999999998</v>
      </c>
      <c r="H138" s="13">
        <v>78076.98000000001</v>
      </c>
      <c r="I138" s="13">
        <f>IF(H138&gt;G138,H138-G138,0)</f>
        <v>33445.062000000013</v>
      </c>
    </row>
    <row r="139" spans="1:9" x14ac:dyDescent="0.3">
      <c r="A139" s="11">
        <v>14004</v>
      </c>
      <c r="B139" s="12" t="s">
        <v>39</v>
      </c>
      <c r="C139" s="13">
        <v>1282605.18</v>
      </c>
      <c r="D139" s="13">
        <v>1197281.3600000001</v>
      </c>
      <c r="E139" s="13">
        <v>1247800.3500000001</v>
      </c>
      <c r="F139" s="13">
        <f>MAX(C139:E139)</f>
        <v>1282605.18</v>
      </c>
      <c r="G139" s="13">
        <f>F139*0.6</f>
        <v>769563.10799999989</v>
      </c>
      <c r="H139" s="13">
        <v>1224362.7</v>
      </c>
      <c r="I139" s="13">
        <f>IF(H139&gt;G139,H139-G139,0)</f>
        <v>454799.59200000006</v>
      </c>
    </row>
    <row r="140" spans="1:9" x14ac:dyDescent="0.3">
      <c r="A140" s="11">
        <v>18003</v>
      </c>
      <c r="B140" s="12" t="s">
        <v>49</v>
      </c>
      <c r="C140" s="13">
        <v>88185.21</v>
      </c>
      <c r="D140" s="13">
        <v>76351.570000000007</v>
      </c>
      <c r="E140" s="13">
        <v>71796.959999999992</v>
      </c>
      <c r="F140" s="13">
        <f>MAX(C140:E140)</f>
        <v>88185.21</v>
      </c>
      <c r="G140" s="13">
        <f>F140*0.6</f>
        <v>52911.126000000004</v>
      </c>
      <c r="H140" s="13">
        <v>80811.23</v>
      </c>
      <c r="I140" s="13">
        <f>IF(H140&gt;G140,H140-G140,0)</f>
        <v>27900.103999999992</v>
      </c>
    </row>
    <row r="141" spans="1:9" x14ac:dyDescent="0.3">
      <c r="A141" s="11">
        <v>14005</v>
      </c>
      <c r="B141" s="12" t="s">
        <v>40</v>
      </c>
      <c r="C141" s="13">
        <v>121961.73000000001</v>
      </c>
      <c r="D141" s="13">
        <v>119194.70999999999</v>
      </c>
      <c r="E141" s="13">
        <v>135485.69</v>
      </c>
      <c r="F141" s="14">
        <f>MAX(C141:E141)+$F$160</f>
        <v>147056.93210000001</v>
      </c>
      <c r="G141" s="13">
        <f>F141*0.6</f>
        <v>88234.15926</v>
      </c>
      <c r="H141" s="13">
        <v>105260.64</v>
      </c>
      <c r="I141" s="13">
        <f>IF(H141&gt;G141,H141-G141,0)</f>
        <v>17026.480739999999</v>
      </c>
    </row>
    <row r="142" spans="1:9" x14ac:dyDescent="0.3">
      <c r="A142" s="11">
        <v>18005</v>
      </c>
      <c r="B142" s="12" t="s">
        <v>50</v>
      </c>
      <c r="C142" s="13">
        <v>238544.24</v>
      </c>
      <c r="D142" s="13">
        <v>206671.30000000002</v>
      </c>
      <c r="E142" s="13">
        <v>249549.11000000002</v>
      </c>
      <c r="F142" s="13">
        <f>MAX(C142:E142)</f>
        <v>249549.11000000002</v>
      </c>
      <c r="G142" s="13">
        <f>F142*0.6</f>
        <v>149729.46600000001</v>
      </c>
      <c r="H142" s="13">
        <v>244807.98</v>
      </c>
      <c r="I142" s="13">
        <f>IF(H142&gt;G142,H142-G142,0)</f>
        <v>95078.513999999996</v>
      </c>
    </row>
    <row r="143" spans="1:9" x14ac:dyDescent="0.3">
      <c r="A143" s="11">
        <v>36002</v>
      </c>
      <c r="B143" s="12" t="s">
        <v>83</v>
      </c>
      <c r="C143" s="13">
        <v>359873.48000000004</v>
      </c>
      <c r="D143" s="13">
        <v>304558.3</v>
      </c>
      <c r="E143" s="13">
        <v>359500.49000000005</v>
      </c>
      <c r="F143" s="13">
        <f>MAX(C143:E143)</f>
        <v>359873.48000000004</v>
      </c>
      <c r="G143" s="13">
        <f>F143*0.6</f>
        <v>215924.08800000002</v>
      </c>
      <c r="H143" s="13">
        <v>327381.08000000007</v>
      </c>
      <c r="I143" s="13">
        <f>IF(H143&gt;G143,H143-G143,0)</f>
        <v>111456.99200000006</v>
      </c>
    </row>
    <row r="144" spans="1:9" x14ac:dyDescent="0.3">
      <c r="A144" s="11">
        <v>49007</v>
      </c>
      <c r="B144" s="12" t="s">
        <v>116</v>
      </c>
      <c r="C144" s="13">
        <v>817654.38000000012</v>
      </c>
      <c r="D144" s="13">
        <v>586342.38</v>
      </c>
      <c r="E144" s="13">
        <v>575191.38</v>
      </c>
      <c r="F144" s="13">
        <f>MAX(C144:E144)</f>
        <v>817654.38000000012</v>
      </c>
      <c r="G144" s="13">
        <f>F144*0.6</f>
        <v>490592.62800000003</v>
      </c>
      <c r="H144" s="13">
        <v>510249.69999999995</v>
      </c>
      <c r="I144" s="13">
        <f>IF(H144&gt;G144,H144-G144,0)</f>
        <v>19657.071999999927</v>
      </c>
    </row>
    <row r="145" spans="1:9" x14ac:dyDescent="0.3">
      <c r="A145" s="11">
        <v>1003</v>
      </c>
      <c r="B145" s="12" t="s">
        <v>9</v>
      </c>
      <c r="C145" s="13">
        <v>274410.23999999999</v>
      </c>
      <c r="D145" s="13">
        <v>217749.08</v>
      </c>
      <c r="E145" s="13">
        <v>222937.25</v>
      </c>
      <c r="F145" s="13">
        <f>MAX(C145:E145)</f>
        <v>274410.23999999999</v>
      </c>
      <c r="G145" s="13">
        <f>F145*0.6</f>
        <v>164646.144</v>
      </c>
      <c r="H145" s="13">
        <v>212703.00999999998</v>
      </c>
      <c r="I145" s="13">
        <f>IF(H145&gt;G145,H145-G145,0)</f>
        <v>48056.86599999998</v>
      </c>
    </row>
    <row r="146" spans="1:9" x14ac:dyDescent="0.3">
      <c r="A146" s="11">
        <v>47001</v>
      </c>
      <c r="B146" s="12" t="s">
        <v>108</v>
      </c>
      <c r="C146" s="13">
        <v>94528.590000000011</v>
      </c>
      <c r="D146" s="13">
        <v>132978.06</v>
      </c>
      <c r="E146" s="13">
        <v>88355.180000000008</v>
      </c>
      <c r="F146" s="13">
        <f>MAX(C146:E146)</f>
        <v>132978.06</v>
      </c>
      <c r="G146" s="13">
        <f>F146*0.6</f>
        <v>79786.835999999996</v>
      </c>
      <c r="H146" s="13">
        <v>77130.790000000008</v>
      </c>
      <c r="I146" s="13">
        <f>IF(H146&gt;G146,H146-G146,0)</f>
        <v>0</v>
      </c>
    </row>
    <row r="147" spans="1:9" x14ac:dyDescent="0.3">
      <c r="A147" s="11">
        <v>12003</v>
      </c>
      <c r="B147" s="12" t="s">
        <v>34</v>
      </c>
      <c r="C147" s="13">
        <v>482990.94</v>
      </c>
      <c r="D147" s="13">
        <v>309231.23</v>
      </c>
      <c r="E147" s="13">
        <v>343068.47000000003</v>
      </c>
      <c r="F147" s="13">
        <f>MAX(C147:E147)</f>
        <v>482990.94</v>
      </c>
      <c r="G147" s="13">
        <f>F147*0.6</f>
        <v>289794.56400000001</v>
      </c>
      <c r="H147" s="13">
        <v>381604.04000000004</v>
      </c>
      <c r="I147" s="13">
        <f>IF(H147&gt;G147,H147-G147,0)</f>
        <v>91809.476000000024</v>
      </c>
    </row>
    <row r="148" spans="1:9" x14ac:dyDescent="0.3">
      <c r="A148" s="11">
        <v>54007</v>
      </c>
      <c r="B148" s="12" t="s">
        <v>131</v>
      </c>
      <c r="C148" s="13">
        <v>128105.22</v>
      </c>
      <c r="D148" s="13">
        <v>118850.47</v>
      </c>
      <c r="E148" s="13">
        <v>126819.02</v>
      </c>
      <c r="F148" s="13">
        <f>MAX(C148:E148)</f>
        <v>128105.22</v>
      </c>
      <c r="G148" s="13">
        <f>F148*0.6</f>
        <v>76863.131999999998</v>
      </c>
      <c r="H148" s="13">
        <v>112749.89</v>
      </c>
      <c r="I148" s="13">
        <f>IF(H148&gt;G148,H148-G148,0)</f>
        <v>35886.758000000002</v>
      </c>
    </row>
    <row r="149" spans="1:9" x14ac:dyDescent="0.3">
      <c r="A149" s="11">
        <v>59002</v>
      </c>
      <c r="B149" s="12" t="s">
        <v>140</v>
      </c>
      <c r="C149" s="13">
        <v>589137.57999999996</v>
      </c>
      <c r="D149" s="13">
        <v>319757.30000000005</v>
      </c>
      <c r="E149" s="13">
        <v>302796.79999999999</v>
      </c>
      <c r="F149" s="13">
        <f>MAX(C149:E149)</f>
        <v>589137.57999999996</v>
      </c>
      <c r="G149" s="13">
        <f>F149*0.6</f>
        <v>353482.54799999995</v>
      </c>
      <c r="H149" s="13">
        <v>330122.86</v>
      </c>
      <c r="I149" s="13">
        <f>IF(H149&gt;G149,H149-G149,0)</f>
        <v>0</v>
      </c>
    </row>
    <row r="150" spans="1:9" x14ac:dyDescent="0.3">
      <c r="A150" s="11">
        <v>2006</v>
      </c>
      <c r="B150" s="12" t="s">
        <v>12</v>
      </c>
      <c r="C150" s="13">
        <v>127180.59999999999</v>
      </c>
      <c r="D150" s="13">
        <v>147867.84</v>
      </c>
      <c r="E150" s="13">
        <v>126976.84</v>
      </c>
      <c r="F150" s="13">
        <f>MAX(C150:E150)</f>
        <v>147867.84</v>
      </c>
      <c r="G150" s="13">
        <f>F150*0.6</f>
        <v>88720.703999999998</v>
      </c>
      <c r="H150" s="13">
        <v>117325.5</v>
      </c>
      <c r="I150" s="13">
        <f>IF(H150&gt;G150,H150-G150,0)</f>
        <v>28604.796000000002</v>
      </c>
    </row>
    <row r="151" spans="1:9" x14ac:dyDescent="0.3">
      <c r="A151" s="11">
        <v>55004</v>
      </c>
      <c r="B151" s="12" t="s">
        <v>132</v>
      </c>
      <c r="C151" s="13">
        <v>101418.98000000001</v>
      </c>
      <c r="D151" s="13">
        <v>75664.12999999999</v>
      </c>
      <c r="E151" s="13">
        <v>82642.45</v>
      </c>
      <c r="F151" s="13">
        <f>MAX(C151:E151)</f>
        <v>101418.98000000001</v>
      </c>
      <c r="G151" s="13">
        <f>F151*0.6</f>
        <v>60851.388000000006</v>
      </c>
      <c r="H151" s="13">
        <v>77648.590000000011</v>
      </c>
      <c r="I151" s="13">
        <f>IF(H151&gt;G151,H151-G151,0)</f>
        <v>16797.202000000005</v>
      </c>
    </row>
    <row r="152" spans="1:9" x14ac:dyDescent="0.3">
      <c r="A152" s="11">
        <v>63003</v>
      </c>
      <c r="B152" s="12" t="s">
        <v>153</v>
      </c>
      <c r="C152" s="13">
        <v>957993.8</v>
      </c>
      <c r="D152" s="13">
        <v>840964.34000000008</v>
      </c>
      <c r="E152" s="13">
        <v>899377.99</v>
      </c>
      <c r="F152" s="13">
        <f>MAX(C152:E152)</f>
        <v>957993.8</v>
      </c>
      <c r="G152" s="13">
        <f>F152*0.6</f>
        <v>574796.28</v>
      </c>
      <c r="H152" s="13">
        <v>1018308.03</v>
      </c>
      <c r="I152" s="13">
        <f>IF(H152&gt;G152,H152-G152,0)</f>
        <v>443511.75</v>
      </c>
    </row>
    <row r="153" spans="1:9" x14ac:dyDescent="0.3">
      <c r="A153" s="15"/>
      <c r="B153" s="16" t="s">
        <v>157</v>
      </c>
      <c r="C153" s="17">
        <f>SUM(C4:C152)</f>
        <v>53029558.199999981</v>
      </c>
      <c r="D153" s="17">
        <f>SUM(D4:D152)</f>
        <v>49142635.990000002</v>
      </c>
      <c r="E153" s="17">
        <f>SUM(E4:E152)</f>
        <v>48923836.430000022</v>
      </c>
      <c r="F153" s="17"/>
      <c r="G153" s="13"/>
      <c r="H153" s="17">
        <f>SUM(H4:H152)</f>
        <v>47100627.989999995</v>
      </c>
      <c r="I153" s="17">
        <f>SUM(I4:I152)</f>
        <v>12670818.330000002</v>
      </c>
    </row>
    <row r="154" spans="1:9" x14ac:dyDescent="0.3">
      <c r="A154" s="18"/>
      <c r="B154" s="18"/>
    </row>
    <row r="156" spans="1:9" x14ac:dyDescent="0.3">
      <c r="A156" s="11">
        <v>25003</v>
      </c>
      <c r="B156" s="12" t="s">
        <v>158</v>
      </c>
      <c r="C156" s="13">
        <v>105193.11</v>
      </c>
      <c r="D156" s="13">
        <v>52550.989999999991</v>
      </c>
      <c r="E156" s="13">
        <v>82432.23</v>
      </c>
      <c r="F156" s="13">
        <f>MAX(C156:E156)</f>
        <v>105193.11</v>
      </c>
      <c r="G156" s="13"/>
      <c r="H156" s="13"/>
      <c r="I156" s="13"/>
    </row>
    <row r="157" spans="1:9" x14ac:dyDescent="0.3">
      <c r="H157" s="19" t="s">
        <v>0</v>
      </c>
    </row>
    <row r="158" spans="1:9" x14ac:dyDescent="0.3">
      <c r="E158" s="2" t="s">
        <v>159</v>
      </c>
      <c r="F158" s="2">
        <f>F156*0.2</f>
        <v>21038.622000000003</v>
      </c>
    </row>
    <row r="159" spans="1:9" x14ac:dyDescent="0.3">
      <c r="E159" s="2" t="s">
        <v>160</v>
      </c>
      <c r="F159" s="2">
        <f>F156*0.69</f>
        <v>72583.245899999994</v>
      </c>
    </row>
    <row r="160" spans="1:9" x14ac:dyDescent="0.3">
      <c r="E160" s="2" t="s">
        <v>161</v>
      </c>
      <c r="F160" s="2">
        <f>F156*0.11</f>
        <v>11571.242099999999</v>
      </c>
    </row>
  </sheetData>
  <sortState ref="A4:I152">
    <sortCondition ref="B4:B152"/>
  </sortState>
  <pageMargins left="0.2" right="0.2" top="0.5" bottom="0.5" header="0.3" footer="0.3"/>
  <pageSetup scale="75" fitToHeight="0" orientation="portrait" r:id="rId1"/>
  <headerFooter>
    <oddFooter>&amp;C&amp;"Ebrima,Regular"&amp;9&amp;P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Rev Equal for GSA2020</vt:lpstr>
      <vt:lpstr>'Other Rev Equal for GSA2020'!Print_Area</vt:lpstr>
      <vt:lpstr>'Other Rev Equal for GSA2020'!Print_Titles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cp:lastPrinted>2018-11-07T22:35:08Z</cp:lastPrinted>
  <dcterms:created xsi:type="dcterms:W3CDTF">2018-10-30T20:14:21Z</dcterms:created>
  <dcterms:modified xsi:type="dcterms:W3CDTF">2018-11-07T22:35:24Z</dcterms:modified>
</cp:coreProperties>
</file>