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4915" windowHeight="12075"/>
  </bookViews>
  <sheets>
    <sheet name="FY17 SE" sheetId="1" r:id="rId1"/>
  </sheets>
  <externalReferences>
    <externalReference r:id="rId2"/>
    <externalReference r:id="rId3"/>
    <externalReference r:id="rId4"/>
    <externalReference r:id="rId5"/>
  </externalReferences>
  <definedNames>
    <definedName name="_51002" localSheetId="0">[1]Districts!#REF!</definedName>
    <definedName name="_51002">[1]Districts!#REF!</definedName>
    <definedName name="_xlnm._FilterDatabase" localSheetId="0" hidden="1">'FY17 SE'!$A$1:$G$152</definedName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Acc_Enrollment" localSheetId="0">#REF!</definedName>
    <definedName name="Acc_Enrollment">#REF!</definedName>
    <definedName name="ACT_COMPOSITE" localSheetId="0">#REF!</definedName>
    <definedName name="ACT_COMPOSITE">#REF!</definedName>
    <definedName name="ACT_NUMBER_TESTED" localSheetId="0">#REF!</definedName>
    <definedName name="ACT_NUMBER_TESTED">#REF!</definedName>
    <definedName name="All_Other" localSheetId="0">#REF!</definedName>
    <definedName name="All_Other">#REF!</definedName>
    <definedName name="ATTENDANCE_RATES" localSheetId="0">#REF!</definedName>
    <definedName name="ATTENDANCE_RATES">#REF!</definedName>
    <definedName name="Average_Daily_Attendance" localSheetId="0">#REF!</definedName>
    <definedName name="Average_Daily_Attendance">#REF!</definedName>
    <definedName name="Average_Daily_Membership" localSheetId="0">#REF!</definedName>
    <definedName name="Average_Daily_Membership">#REF!</definedName>
    <definedName name="Average_District_Salary" localSheetId="0">#REF!</definedName>
    <definedName name="Average_District_Salary">#REF!</definedName>
    <definedName name="Average_Local_Exper" localSheetId="0">#REF!</definedName>
    <definedName name="Average_Local_Exper">#REF!</definedName>
    <definedName name="AVERAGE_SCHOOL_SALARY" localSheetId="0">#REF!</definedName>
    <definedName name="AVERAGE_SCHOOL_SALARY">#REF!</definedName>
    <definedName name="Average_Total_Exper" localSheetId="0">#REF!</definedName>
    <definedName name="Average_Total_Exper">#REF!</definedName>
    <definedName name="Counselor_FTE" localSheetId="0">#REF!</definedName>
    <definedName name="Counselor_FTE">#REF!</definedName>
    <definedName name="Counselor_Ratio" localSheetId="0">#REF!</definedName>
    <definedName name="Counselor_Ratio">#REF!</definedName>
    <definedName name="County_Gen_Fund_Revenue" localSheetId="0">#REF!</definedName>
    <definedName name="County_Gen_Fund_Revenue">#REF!</definedName>
    <definedName name="County_Spec_Fund_Revenue" localSheetId="0">#REF!</definedName>
    <definedName name="County_Spec_Fund_Revenue">#REF!</definedName>
    <definedName name="_xlnm.Criteria" localSheetId="0">#REF!</definedName>
    <definedName name="_xlnm.Criteria">#REF!</definedName>
    <definedName name="Cur_Select_01" localSheetId="0">#REF!</definedName>
    <definedName name="Cur_Select_01">#REF!</definedName>
    <definedName name="Cur_Select_02" localSheetId="0">#REF!</definedName>
    <definedName name="Cur_Select_02">#REF!</definedName>
    <definedName name="_xlnm.Database" localSheetId="0">#REF!</definedName>
    <definedName name="_xlnm.Database">#REF!</definedName>
    <definedName name="Database2">#REF!</definedName>
    <definedName name="District" localSheetId="0">#REF!</definedName>
    <definedName name="District">#REF!</definedName>
    <definedName name="District_Attendance_Rate" localSheetId="0">#REF!</definedName>
    <definedName name="District_Attendance_Rate">#REF!</definedName>
    <definedName name="District_Code" localSheetId="0">#REF!</definedName>
    <definedName name="District_Code">#REF!</definedName>
    <definedName name="District_Name" localSheetId="0">#REF!</definedName>
    <definedName name="District_Name">#REF!</definedName>
    <definedName name="DROPOUTS" localSheetId="0">#REF!</definedName>
    <definedName name="DROPOUTS">#REF!</definedName>
    <definedName name="Dropouts_Rate_10" localSheetId="0">#REF!</definedName>
    <definedName name="Dropouts_Rate_10">#REF!</definedName>
    <definedName name="Dropouts_Rate_11" localSheetId="0">#REF!</definedName>
    <definedName name="Dropouts_Rate_11">#REF!</definedName>
    <definedName name="Dropouts_Rate_12" localSheetId="0">#REF!</definedName>
    <definedName name="Dropouts_Rate_12">#REF!</definedName>
    <definedName name="Dropouts_Rate_7" localSheetId="0">#REF!</definedName>
    <definedName name="Dropouts_Rate_7">#REF!</definedName>
    <definedName name="Dropouts_Rate_8" localSheetId="0">#REF!</definedName>
    <definedName name="Dropouts_Rate_8">#REF!</definedName>
    <definedName name="Dropouts_Rate_9" localSheetId="0">#REF!</definedName>
    <definedName name="Dropouts_Rate_9">#REF!</definedName>
    <definedName name="DUX" localSheetId="0">#REF!</definedName>
    <definedName name="DUX">#REF!</definedName>
    <definedName name="Employee_Benefits" localSheetId="0">#REF!</definedName>
    <definedName name="Employee_Benefits">#REF!</definedName>
    <definedName name="Employee_Salaries" localSheetId="0">#REF!</definedName>
    <definedName name="Employee_Salaries">#REF!</definedName>
    <definedName name="End_Year_Enrollment" localSheetId="0">#REF!</definedName>
    <definedName name="End_Year_Enrollment">#REF!</definedName>
    <definedName name="Expend_Per_Pupil" localSheetId="0">#REF!</definedName>
    <definedName name="Expend_Per_Pupil">#REF!</definedName>
    <definedName name="FALL_ENROLLMENT" localSheetId="0">#REF!</definedName>
    <definedName name="FALL_ENROLLMENT">#REF!</definedName>
    <definedName name="Federal_Gen_Fund_Revenue" localSheetId="0">#REF!</definedName>
    <definedName name="Federal_Gen_Fund_Revenue">#REF!</definedName>
    <definedName name="Federal_Spec_Fund_Revenue" localSheetId="0">#REF!</definedName>
    <definedName name="Federal_Spec_Fund_Revenue">#REF!</definedName>
    <definedName name="Fill1" localSheetId="0">#REF!</definedName>
    <definedName name="Fill1">#REF!</definedName>
    <definedName name="Fill10" localSheetId="0">#REF!</definedName>
    <definedName name="Fill10">#REF!</definedName>
    <definedName name="Fill11" localSheetId="0">#REF!</definedName>
    <definedName name="Fill11">#REF!</definedName>
    <definedName name="Fill12" localSheetId="0">#REF!</definedName>
    <definedName name="Fill12">#REF!</definedName>
    <definedName name="Fill13" localSheetId="0">#REF!</definedName>
    <definedName name="Fill13">#REF!</definedName>
    <definedName name="Fill14" localSheetId="0">#REF!</definedName>
    <definedName name="Fill14">#REF!</definedName>
    <definedName name="Fill15" localSheetId="0">#REF!</definedName>
    <definedName name="Fill15">#REF!</definedName>
    <definedName name="Fill16" localSheetId="0">#REF!</definedName>
    <definedName name="Fill16">#REF!</definedName>
    <definedName name="Fill17" localSheetId="0">#REF!</definedName>
    <definedName name="Fill17">#REF!</definedName>
    <definedName name="Fill2" localSheetId="0">#REF!</definedName>
    <definedName name="Fill2">#REF!</definedName>
    <definedName name="Fill3" localSheetId="0">#REF!</definedName>
    <definedName name="Fill3">#REF!</definedName>
    <definedName name="Fill4" localSheetId="0">#REF!</definedName>
    <definedName name="Fill4">#REF!</definedName>
    <definedName name="Fill5" localSheetId="0">#REF!</definedName>
    <definedName name="Fill5">#REF!</definedName>
    <definedName name="Fill6" localSheetId="0">#REF!</definedName>
    <definedName name="Fill6">#REF!</definedName>
    <definedName name="Fill7" localSheetId="0">#REF!</definedName>
    <definedName name="Fill7">#REF!</definedName>
    <definedName name="Fill8" localSheetId="0">#REF!</definedName>
    <definedName name="Fill8">#REF!</definedName>
    <definedName name="Fill9" localSheetId="0">#REF!</definedName>
    <definedName name="Fill9">#REF!</definedName>
    <definedName name="Grade_Span" localSheetId="0">#REF!</definedName>
    <definedName name="Grade_Span">#REF!</definedName>
    <definedName name="Hill_City_51_2" localSheetId="0">[1]Districts!#REF!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 localSheetId="0">[3]Districts!#REF!</definedName>
    <definedName name="Jefferson_61_6">[3]Districts!#REF!</definedName>
    <definedName name="jolene" hidden="1">[4]LEVIES97!$A$6:$AA$182</definedName>
    <definedName name="K_Enrollment" localSheetId="0">#REF!</definedName>
    <definedName name="K_Enrollment">#REF!</definedName>
    <definedName name="Less_Than_5_Year_Exp" localSheetId="0">#REF!</definedName>
    <definedName name="Less_Than_5_Year_Exp">#REF!</definedName>
    <definedName name="Librarian_FTE" localSheetId="0">#REF!</definedName>
    <definedName name="Librarian_FTE">#REF!</definedName>
    <definedName name="Librarian_Ratio" localSheetId="0">#REF!</definedName>
    <definedName name="Librarian_Ratio">#REF!</definedName>
    <definedName name="Local_Gen_Fund_Revenue" localSheetId="0">#REF!</definedName>
    <definedName name="Local_Gen_Fund_Revenue">#REF!</definedName>
    <definedName name="Local_Spec_Fund_Revenue" localSheetId="0">#REF!</definedName>
    <definedName name="Local_Spec_Fund_Revenue">#REF!</definedName>
    <definedName name="Lost_Enrollment" localSheetId="0">#REF!</definedName>
    <definedName name="Lost_Enrollment">#REF!</definedName>
    <definedName name="Max_Masters_Salary" localSheetId="0">#REF!</definedName>
    <definedName name="Max_Masters_Salary">#REF!</definedName>
    <definedName name="Minimum_Bach_Salary" localSheetId="0">#REF!</definedName>
    <definedName name="Minimum_Bach_Salary">#REF!</definedName>
    <definedName name="New_Enrollment" localSheetId="0">#REF!</definedName>
    <definedName name="New_Enrollment">#REF!</definedName>
    <definedName name="No_Of_Advanced_Degree" localSheetId="0">#REF!</definedName>
    <definedName name="No_Of_Advanced_Degree">#REF!</definedName>
    <definedName name="Num_Dropouts_10" localSheetId="0">#REF!</definedName>
    <definedName name="Num_Dropouts_10">#REF!</definedName>
    <definedName name="Num_Dropouts_11" localSheetId="0">#REF!</definedName>
    <definedName name="Num_Dropouts_11">#REF!</definedName>
    <definedName name="Num_Dropouts_12" localSheetId="0">#REF!</definedName>
    <definedName name="Num_Dropouts_12">#REF!</definedName>
    <definedName name="Num_Dropouts_7" localSheetId="0">#REF!</definedName>
    <definedName name="Num_Dropouts_7">#REF!</definedName>
    <definedName name="Num_Dropouts_8" localSheetId="0">#REF!</definedName>
    <definedName name="Num_Dropouts_8">#REF!</definedName>
    <definedName name="Num_Dropouts_9" localSheetId="0">#REF!</definedName>
    <definedName name="Num_Dropouts_9">#REF!</definedName>
    <definedName name="NUMBER_GRADUATES" localSheetId="0">#REF!</definedName>
    <definedName name="NUMBER_GRADUATES">#REF!</definedName>
    <definedName name="OTIS_LENNON_NUMBER_TESTED" localSheetId="0">#REF!</definedName>
    <definedName name="OTIS_LENNON_NUMBER_TESTED">#REF!</definedName>
    <definedName name="OTIS_LENNON_PERCENTILE" localSheetId="0">#REF!</definedName>
    <definedName name="OTIS_LENNON_PERCENTILE">#REF!</definedName>
    <definedName name="Overall_Dropout_Rate" localSheetId="0">#REF!</definedName>
    <definedName name="Overall_Dropout_Rate">#REF!</definedName>
    <definedName name="PartVSec1" localSheetId="0">#REF!</definedName>
    <definedName name="PartVSec1">#REF!</definedName>
    <definedName name="PartVSec2" localSheetId="0">#REF!</definedName>
    <definedName name="PartVSec2">#REF!</definedName>
    <definedName name="Perc_Less_Than_5_Year_Exp" localSheetId="0">#REF!</definedName>
    <definedName name="Perc_Less_Than_5_Year_Exp">#REF!</definedName>
    <definedName name="Percent_Of_Advanced_Degree" localSheetId="0">#REF!</definedName>
    <definedName name="Percent_Of_Advanced_Degree">#REF!</definedName>
    <definedName name="Principal_FTE" localSheetId="0">#REF!</definedName>
    <definedName name="Principal_FTE">#REF!</definedName>
    <definedName name="Principal_Ratio" localSheetId="0">#REF!</definedName>
    <definedName name="Principal_Ratio">#REF!</definedName>
    <definedName name="_xlnm.Print_Area" localSheetId="0">'FY17 SE'!$A$1:$K$152</definedName>
    <definedName name="_xlnm.Print_Titles" localSheetId="0">'FY17 SE'!$1:$1</definedName>
    <definedName name="QRY___Dist_by_Disability__3_21_" localSheetId="0">#REF!</definedName>
    <definedName name="QRY___Dist_by_Disability__3_21_">#REF!</definedName>
    <definedName name="Qry_District_by_Disability" localSheetId="0">#REF!</definedName>
    <definedName name="Qry_District_by_Disability">#REF!</definedName>
    <definedName name="QRY1_12ADMFinal_Out" localSheetId="0">#REF!</definedName>
    <definedName name="QRY1_12ADMFinal_Out">#REF!</definedName>
    <definedName name="QryADM1_12Add" localSheetId="0">#REF!</definedName>
    <definedName name="QryADM1_12Add">#REF!</definedName>
    <definedName name="QryADM1_12Subtract" localSheetId="0">#REF!</definedName>
    <definedName name="QryADM1_12Subtract">#REF!</definedName>
    <definedName name="QryADMKgAdd" localSheetId="0">#REF!</definedName>
    <definedName name="QryADMKgAdd">#REF!</definedName>
    <definedName name="QryADMKgSubtract" localSheetId="0">#REF!</definedName>
    <definedName name="QryADMKgSubtract">#REF!</definedName>
    <definedName name="QryKGADMFinal_out" localSheetId="0">#REF!</definedName>
    <definedName name="QryKGADMFinal_out">#REF!</definedName>
    <definedName name="Retained_Student_Ratio" localSheetId="0">#REF!</definedName>
    <definedName name="Retained_Student_Ratio">#REF!</definedName>
    <definedName name="Retained_Students" localSheetId="0">#REF!</definedName>
    <definedName name="Retained_Students">#REF!</definedName>
    <definedName name="school_area" localSheetId="0">#REF!</definedName>
    <definedName name="school_area">#REF!</definedName>
    <definedName name="School_Attendance_Rate" localSheetId="0">#REF!</definedName>
    <definedName name="School_Attendance_Rate">#REF!</definedName>
    <definedName name="School_Code" localSheetId="0">#REF!</definedName>
    <definedName name="School_Code">#REF!</definedName>
    <definedName name="SCHOOL_NAME" localSheetId="0">#REF!</definedName>
    <definedName name="SCHOOL_NAME">#REF!</definedName>
    <definedName name="School_Phone_Num" localSheetId="0">#REF!</definedName>
    <definedName name="School_Phone_Num">#REF!</definedName>
    <definedName name="School_Principal" localSheetId="0">#REF!</definedName>
    <definedName name="School_Principal">#REF!</definedName>
    <definedName name="School_Principal_Num" localSheetId="0">#REF!</definedName>
    <definedName name="School_Principal_Num">#REF!</definedName>
    <definedName name="School_Type" localSheetId="0">#REF!</definedName>
    <definedName name="School_Type">#REF!</definedName>
    <definedName name="STANFORD_METROPOLITAN_PERCENTILE" localSheetId="0">#REF!</definedName>
    <definedName name="STANFORD_METROPOLITAN_PERCENTILE">#REF!</definedName>
    <definedName name="State_Gen_Fund_Revenue" localSheetId="0">#REF!</definedName>
    <definedName name="State_Gen_Fund_Revenue">#REF!</definedName>
    <definedName name="State_Spec_Fund_Revenue" localSheetId="0">#REF!</definedName>
    <definedName name="State_Spec_Fund_Revenue">#REF!</definedName>
    <definedName name="STUDENT_TO_STAFF_RATIO" localSheetId="0">#REF!</definedName>
    <definedName name="STUDENT_TO_STAFF_RATIO">#REF!</definedName>
    <definedName name="TBL1_12ADM1_Out" localSheetId="0">#REF!</definedName>
    <definedName name="TBL1_12ADM1_Out">#REF!</definedName>
    <definedName name="TblAttndanceCenterSummary" localSheetId="0">#REF!</definedName>
    <definedName name="TblAttndanceCenterSummary">#REF!</definedName>
    <definedName name="TblAttndanceCenterSummary1" localSheetId="0">#REF!</definedName>
    <definedName name="TblAttndanceCenterSummary1">#REF!</definedName>
    <definedName name="Teacher_FTE" localSheetId="0">#REF!</definedName>
    <definedName name="Teacher_FTE">#REF!</definedName>
    <definedName name="Teacher_Ratio" localSheetId="0">#REF!</definedName>
    <definedName name="Teacher_Ratio">#REF!</definedName>
    <definedName name="test">[1]Districts!#REF!</definedName>
    <definedName name="Tot_Number_Of_Teachers" localSheetId="0">#REF!</definedName>
    <definedName name="Tot_Number_Of_Teachers">#REF!</definedName>
    <definedName name="Total_Expenditure" localSheetId="0">#REF!</definedName>
    <definedName name="Total_Expenditure">#REF!</definedName>
    <definedName name="TOTAL_INSTRUCTIONAL_STAFF" localSheetId="0">#REF!</definedName>
    <definedName name="TOTAL_INSTRUCTIONAL_STAFF">#REF!</definedName>
    <definedName name="Y">1</definedName>
  </definedNames>
  <calcPr calcId="145621" iterate="1" concurrentCalc="0"/>
</workbook>
</file>

<file path=xl/calcChain.xml><?xml version="1.0" encoding="utf-8"?>
<calcChain xmlns="http://schemas.openxmlformats.org/spreadsheetml/2006/main">
  <c r="G111" i="1" l="1"/>
  <c r="J111" i="1"/>
  <c r="K111" i="1"/>
  <c r="G144" i="1"/>
  <c r="J144" i="1"/>
  <c r="K144" i="1"/>
  <c r="G75" i="1"/>
  <c r="J75" i="1"/>
  <c r="K75" i="1"/>
  <c r="G78" i="1"/>
  <c r="J78" i="1"/>
  <c r="K78" i="1"/>
  <c r="G149" i="1"/>
  <c r="J149" i="1"/>
  <c r="K149" i="1"/>
  <c r="G11" i="1"/>
  <c r="J11" i="1"/>
  <c r="K11" i="1"/>
  <c r="G8" i="1"/>
  <c r="J8" i="1"/>
  <c r="K8" i="1"/>
  <c r="G15" i="1"/>
  <c r="J15" i="1"/>
  <c r="K15" i="1"/>
  <c r="G118" i="1"/>
  <c r="J118" i="1"/>
  <c r="K118" i="1"/>
  <c r="G20" i="1"/>
  <c r="J20" i="1"/>
  <c r="K20" i="1"/>
  <c r="G46" i="1"/>
  <c r="J46" i="1"/>
  <c r="K46" i="1"/>
  <c r="G121" i="1"/>
  <c r="J121" i="1"/>
  <c r="K121" i="1"/>
  <c r="G36" i="1"/>
  <c r="J36" i="1"/>
  <c r="K36" i="1"/>
  <c r="G2" i="1"/>
  <c r="J2" i="1"/>
  <c r="K2" i="1"/>
  <c r="G54" i="1"/>
  <c r="J54" i="1"/>
  <c r="K54" i="1"/>
  <c r="G137" i="1"/>
  <c r="J137" i="1"/>
  <c r="K137" i="1"/>
  <c r="G61" i="1"/>
  <c r="J61" i="1"/>
  <c r="K61" i="1"/>
  <c r="G26" i="1"/>
  <c r="J26" i="1"/>
  <c r="K26" i="1"/>
  <c r="G81" i="1"/>
  <c r="J81" i="1"/>
  <c r="K81" i="1"/>
  <c r="G10" i="1"/>
  <c r="J10" i="1"/>
  <c r="K10" i="1"/>
  <c r="G103" i="1"/>
  <c r="J103" i="1"/>
  <c r="K103" i="1"/>
  <c r="G68" i="1"/>
  <c r="J68" i="1"/>
  <c r="K68" i="1"/>
  <c r="G5" i="1"/>
  <c r="J5" i="1"/>
  <c r="K5" i="1"/>
  <c r="G135" i="1"/>
  <c r="J135" i="1"/>
  <c r="K135" i="1"/>
  <c r="G112" i="1"/>
  <c r="J112" i="1"/>
  <c r="K112" i="1"/>
  <c r="G28" i="1"/>
  <c r="J28" i="1"/>
  <c r="K28" i="1"/>
  <c r="G146" i="1"/>
  <c r="J146" i="1"/>
  <c r="K146" i="1"/>
  <c r="G133" i="1"/>
  <c r="J133" i="1"/>
  <c r="K133" i="1"/>
  <c r="G77" i="1"/>
  <c r="J77" i="1"/>
  <c r="K77" i="1"/>
  <c r="G53" i="1"/>
  <c r="J53" i="1"/>
  <c r="K53" i="1"/>
  <c r="G67" i="1"/>
  <c r="J67" i="1"/>
  <c r="K67" i="1"/>
  <c r="G138" i="1"/>
  <c r="J138" i="1"/>
  <c r="K138" i="1"/>
  <c r="G140" i="1"/>
  <c r="J140" i="1"/>
  <c r="K140" i="1"/>
  <c r="G92" i="1"/>
  <c r="J92" i="1"/>
  <c r="K92" i="1"/>
  <c r="G93" i="1"/>
  <c r="J93" i="1"/>
  <c r="K93" i="1"/>
  <c r="G123" i="1"/>
  <c r="J123" i="1"/>
  <c r="K123" i="1"/>
  <c r="G32" i="1"/>
  <c r="J32" i="1"/>
  <c r="K32" i="1"/>
  <c r="G44" i="1"/>
  <c r="J44" i="1"/>
  <c r="K44" i="1"/>
  <c r="G48" i="1"/>
  <c r="J48" i="1"/>
  <c r="K48" i="1"/>
  <c r="G98" i="1"/>
  <c r="J98" i="1"/>
  <c r="K98" i="1"/>
  <c r="G101" i="1"/>
  <c r="J101" i="1"/>
  <c r="K101" i="1"/>
  <c r="G139" i="1"/>
  <c r="J139" i="1"/>
  <c r="K139" i="1"/>
  <c r="G141" i="1"/>
  <c r="J141" i="1"/>
  <c r="K141" i="1"/>
  <c r="G37" i="1"/>
  <c r="J37" i="1"/>
  <c r="K37" i="1"/>
  <c r="G41" i="1"/>
  <c r="J41" i="1"/>
  <c r="K41" i="1"/>
  <c r="G129" i="1"/>
  <c r="J129" i="1"/>
  <c r="K129" i="1"/>
  <c r="G7" i="1"/>
  <c r="J7" i="1"/>
  <c r="K7" i="1"/>
  <c r="G31" i="1"/>
  <c r="J31" i="1"/>
  <c r="K31" i="1"/>
  <c r="G16" i="1"/>
  <c r="J16" i="1"/>
  <c r="K16" i="1"/>
  <c r="G43" i="1"/>
  <c r="J43" i="1"/>
  <c r="K43" i="1"/>
  <c r="G76" i="1"/>
  <c r="J76" i="1"/>
  <c r="K76" i="1"/>
  <c r="G42" i="1"/>
  <c r="J42" i="1"/>
  <c r="K42" i="1"/>
  <c r="G72" i="1"/>
  <c r="J72" i="1"/>
  <c r="K72" i="1"/>
  <c r="G105" i="1"/>
  <c r="J105" i="1"/>
  <c r="K105" i="1"/>
  <c r="G51" i="1"/>
  <c r="J51" i="1"/>
  <c r="K51" i="1"/>
  <c r="G13" i="1"/>
  <c r="J13" i="1"/>
  <c r="K13" i="1"/>
  <c r="G59" i="1"/>
  <c r="J59" i="1"/>
  <c r="K59" i="1"/>
  <c r="G96" i="1"/>
  <c r="J96" i="1"/>
  <c r="K96" i="1"/>
  <c r="G21" i="1"/>
  <c r="J21" i="1"/>
  <c r="K21" i="1"/>
  <c r="G60" i="1"/>
  <c r="J60" i="1"/>
  <c r="K60" i="1"/>
  <c r="G124" i="1"/>
  <c r="J124" i="1"/>
  <c r="K124" i="1"/>
  <c r="G62" i="1"/>
  <c r="J62" i="1"/>
  <c r="K62" i="1"/>
  <c r="G24" i="1"/>
  <c r="J24" i="1"/>
  <c r="K24" i="1"/>
  <c r="G47" i="1"/>
  <c r="J47" i="1"/>
  <c r="K47" i="1"/>
  <c r="G63" i="1"/>
  <c r="J63" i="1"/>
  <c r="K63" i="1"/>
  <c r="G97" i="1"/>
  <c r="J97" i="1"/>
  <c r="K97" i="1"/>
  <c r="G64" i="1"/>
  <c r="J64" i="1"/>
  <c r="K64" i="1"/>
  <c r="G18" i="1"/>
  <c r="J18" i="1"/>
  <c r="K18" i="1"/>
  <c r="G65" i="1"/>
  <c r="J65" i="1"/>
  <c r="K65" i="1"/>
  <c r="G110" i="1"/>
  <c r="J110" i="1"/>
  <c r="K110" i="1"/>
  <c r="G55" i="1"/>
  <c r="J55" i="1"/>
  <c r="K55" i="1"/>
  <c r="G95" i="1"/>
  <c r="J95" i="1"/>
  <c r="K95" i="1"/>
  <c r="G109" i="1"/>
  <c r="J109" i="1"/>
  <c r="K109" i="1"/>
  <c r="G132" i="1"/>
  <c r="J132" i="1"/>
  <c r="K132" i="1"/>
  <c r="G69" i="1"/>
  <c r="J69" i="1"/>
  <c r="K69" i="1"/>
  <c r="G80" i="1"/>
  <c r="J80" i="1"/>
  <c r="K80" i="1"/>
  <c r="G142" i="1"/>
  <c r="J142" i="1"/>
  <c r="K142" i="1"/>
  <c r="G79" i="1"/>
  <c r="J79" i="1"/>
  <c r="K79" i="1"/>
  <c r="G6" i="1"/>
  <c r="J6" i="1"/>
  <c r="K6" i="1"/>
  <c r="G34" i="1"/>
  <c r="J34" i="1"/>
  <c r="K34" i="1"/>
  <c r="G82" i="1"/>
  <c r="J82" i="1"/>
  <c r="K82" i="1"/>
  <c r="G27" i="1"/>
  <c r="J27" i="1"/>
  <c r="K27" i="1"/>
  <c r="G89" i="1"/>
  <c r="J89" i="1"/>
  <c r="K89" i="1"/>
  <c r="G116" i="1"/>
  <c r="J116" i="1"/>
  <c r="K116" i="1"/>
  <c r="G107" i="1"/>
  <c r="J107" i="1"/>
  <c r="K107" i="1"/>
  <c r="G84" i="1"/>
  <c r="J84" i="1"/>
  <c r="K84" i="1"/>
  <c r="G125" i="1"/>
  <c r="J125" i="1"/>
  <c r="K125" i="1"/>
  <c r="G23" i="1"/>
  <c r="J23" i="1"/>
  <c r="K23" i="1"/>
  <c r="G66" i="1"/>
  <c r="J66" i="1"/>
  <c r="K66" i="1"/>
  <c r="G86" i="1"/>
  <c r="J86" i="1"/>
  <c r="K86" i="1"/>
  <c r="G128" i="1"/>
  <c r="J128" i="1"/>
  <c r="K128" i="1"/>
  <c r="G88" i="1"/>
  <c r="J88" i="1"/>
  <c r="K88" i="1"/>
  <c r="G22" i="1"/>
  <c r="J22" i="1"/>
  <c r="K22" i="1"/>
  <c r="G100" i="1"/>
  <c r="J100" i="1"/>
  <c r="K100" i="1"/>
  <c r="G91" i="1"/>
  <c r="J91" i="1"/>
  <c r="K91" i="1"/>
  <c r="G49" i="1"/>
  <c r="J49" i="1"/>
  <c r="K49" i="1"/>
  <c r="G87" i="1"/>
  <c r="J87" i="1"/>
  <c r="K87" i="1"/>
  <c r="G19" i="1"/>
  <c r="J19" i="1"/>
  <c r="K19" i="1"/>
  <c r="G83" i="1"/>
  <c r="J83" i="1"/>
  <c r="K83" i="1"/>
  <c r="G94" i="1"/>
  <c r="J94" i="1"/>
  <c r="K94" i="1"/>
  <c r="G50" i="1"/>
  <c r="J50" i="1"/>
  <c r="K50" i="1"/>
  <c r="G145" i="1"/>
  <c r="J145" i="1"/>
  <c r="K145" i="1"/>
  <c r="G74" i="1"/>
  <c r="J74" i="1"/>
  <c r="K74" i="1"/>
  <c r="G9" i="1"/>
  <c r="J9" i="1"/>
  <c r="K9" i="1"/>
  <c r="G17" i="1"/>
  <c r="J17" i="1"/>
  <c r="K17" i="1"/>
  <c r="G35" i="1"/>
  <c r="J35" i="1"/>
  <c r="K35" i="1"/>
  <c r="G56" i="1"/>
  <c r="J56" i="1"/>
  <c r="K56" i="1"/>
  <c r="G120" i="1"/>
  <c r="J120" i="1"/>
  <c r="K120" i="1"/>
  <c r="G131" i="1"/>
  <c r="J131" i="1"/>
  <c r="K131" i="1"/>
  <c r="G143" i="1"/>
  <c r="J143" i="1"/>
  <c r="K143" i="1"/>
  <c r="G52" i="1"/>
  <c r="J52" i="1"/>
  <c r="K52" i="1"/>
  <c r="G29" i="1"/>
  <c r="J29" i="1"/>
  <c r="K29" i="1"/>
  <c r="G39" i="1"/>
  <c r="J39" i="1"/>
  <c r="K39" i="1"/>
  <c r="G70" i="1"/>
  <c r="J70" i="1"/>
  <c r="K70" i="1"/>
  <c r="G102" i="1"/>
  <c r="J102" i="1"/>
  <c r="K102" i="1"/>
  <c r="G113" i="1"/>
  <c r="J113" i="1"/>
  <c r="K113" i="1"/>
  <c r="G136" i="1"/>
  <c r="J136" i="1"/>
  <c r="K136" i="1"/>
  <c r="G14" i="1"/>
  <c r="J14" i="1"/>
  <c r="K14" i="1"/>
  <c r="G85" i="1"/>
  <c r="J85" i="1"/>
  <c r="K85" i="1"/>
  <c r="G58" i="1"/>
  <c r="J58" i="1"/>
  <c r="K58" i="1"/>
  <c r="G73" i="1"/>
  <c r="J73" i="1"/>
  <c r="K73" i="1"/>
  <c r="G122" i="1"/>
  <c r="J122" i="1"/>
  <c r="K122" i="1"/>
  <c r="G115" i="1"/>
  <c r="J115" i="1"/>
  <c r="K115" i="1"/>
  <c r="G127" i="1"/>
  <c r="J127" i="1"/>
  <c r="K127" i="1"/>
  <c r="G147" i="1"/>
  <c r="J147" i="1"/>
  <c r="K147" i="1"/>
  <c r="G150" i="1"/>
  <c r="J150" i="1"/>
  <c r="K150" i="1"/>
  <c r="G117" i="1"/>
  <c r="J117" i="1"/>
  <c r="K117" i="1"/>
  <c r="G38" i="1"/>
  <c r="J38" i="1"/>
  <c r="K38" i="1"/>
  <c r="G114" i="1"/>
  <c r="J114" i="1"/>
  <c r="K114" i="1"/>
  <c r="G71" i="1"/>
  <c r="J71" i="1"/>
  <c r="K71" i="1"/>
  <c r="G104" i="1"/>
  <c r="J104" i="1"/>
  <c r="K104" i="1"/>
  <c r="G126" i="1"/>
  <c r="J126" i="1"/>
  <c r="K126" i="1"/>
  <c r="G3" i="1"/>
  <c r="J3" i="1"/>
  <c r="K3" i="1"/>
  <c r="G148" i="1"/>
  <c r="J148" i="1"/>
  <c r="K148" i="1"/>
  <c r="G30" i="1"/>
  <c r="J30" i="1"/>
  <c r="K30" i="1"/>
  <c r="G25" i="1"/>
  <c r="J25" i="1"/>
  <c r="K25" i="1"/>
  <c r="G90" i="1"/>
  <c r="J90" i="1"/>
  <c r="K90" i="1"/>
  <c r="G108" i="1"/>
  <c r="J108" i="1"/>
  <c r="K108" i="1"/>
  <c r="G134" i="1"/>
  <c r="J134" i="1"/>
  <c r="K134" i="1"/>
  <c r="G4" i="1"/>
  <c r="J4" i="1"/>
  <c r="K4" i="1"/>
  <c r="G12" i="1"/>
  <c r="J12" i="1"/>
  <c r="K12" i="1"/>
  <c r="G45" i="1"/>
  <c r="J45" i="1"/>
  <c r="K45" i="1"/>
  <c r="G33" i="1"/>
  <c r="J33" i="1"/>
  <c r="K33" i="1"/>
  <c r="G119" i="1"/>
  <c r="J119" i="1"/>
  <c r="K119" i="1"/>
  <c r="G99" i="1"/>
  <c r="J99" i="1"/>
  <c r="K99" i="1"/>
  <c r="G57" i="1"/>
  <c r="J57" i="1"/>
  <c r="K57" i="1"/>
  <c r="G151" i="1"/>
  <c r="J151" i="1"/>
  <c r="K151" i="1"/>
  <c r="G40" i="1"/>
  <c r="J40" i="1"/>
  <c r="K40" i="1"/>
  <c r="G106" i="1"/>
  <c r="J106" i="1"/>
  <c r="K106" i="1"/>
  <c r="G130" i="1"/>
  <c r="J130" i="1"/>
  <c r="K130" i="1"/>
  <c r="K152" i="1"/>
  <c r="J152" i="1"/>
  <c r="H152" i="1"/>
  <c r="G152" i="1"/>
  <c r="E152" i="1"/>
  <c r="D152" i="1"/>
  <c r="C152" i="1"/>
</calcChain>
</file>

<file path=xl/sharedStrings.xml><?xml version="1.0" encoding="utf-8"?>
<sst xmlns="http://schemas.openxmlformats.org/spreadsheetml/2006/main" count="162" uniqueCount="162">
  <si>
    <t>Dist No</t>
  </si>
  <si>
    <t>District</t>
  </si>
  <si>
    <t>FY17 Need</t>
  </si>
  <si>
    <t>1st Half Local Effort
2016 Values
($1.209 levy)</t>
  </si>
  <si>
    <t>Effort Factor, 1st Half</t>
  </si>
  <si>
    <t>1st Half Aid</t>
  </si>
  <si>
    <t>2nd Half Local Effort Pay 2017
($1.305 levy)</t>
  </si>
  <si>
    <t>Effort Factor, 2nd Half</t>
  </si>
  <si>
    <t>2nd Half Aid</t>
  </si>
  <si>
    <t>Total Special Education Aid</t>
  </si>
  <si>
    <t>Plankinton 01-1</t>
  </si>
  <si>
    <t>White Lake 01-3</t>
  </si>
  <si>
    <t>Huron 02-2</t>
  </si>
  <si>
    <t>Iroquois 02-3</t>
  </si>
  <si>
    <t>Wolsey-Wessington 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</si>
  <si>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</si>
  <si>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</si>
  <si>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</si>
  <si>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</si>
  <si>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</si>
  <si>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</si>
  <si>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</si>
  <si>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</si>
  <si>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</si>
  <si>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</si>
  <si>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</si>
  <si>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</si>
  <si>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</si>
  <si>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</si>
  <si>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</si>
  <si>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</si>
  <si>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</si>
  <si>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</si>
  <si>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</si>
  <si>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</si>
  <si>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</si>
  <si>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</si>
  <si>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</si>
  <si>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</si>
  <si>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</si>
  <si>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</si>
  <si>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</si>
  <si>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</si>
  <si>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</si>
  <si>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</si>
  <si>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Smee 15-3</t>
  </si>
  <si>
    <t>Custer 16-1</t>
  </si>
  <si>
    <t>Elk Mountain 16-2</t>
  </si>
  <si>
    <t>Ethan 17-1</t>
  </si>
  <si>
    <t>Mitchell 17-2</t>
  </si>
  <si>
    <t>Mount Vernon 17-3</t>
  </si>
  <si>
    <t>Waubay 18-3</t>
  </si>
  <si>
    <t>Webster Area 18-5</t>
  </si>
  <si>
    <t>Deuel 19-4</t>
  </si>
  <si>
    <t>Eagle Butte 20-1</t>
  </si>
  <si>
    <t>Timber Lake 20-3</t>
  </si>
  <si>
    <t>Armour 21-1</t>
  </si>
  <si>
    <t>Corsica-Stickney 21-3</t>
  </si>
  <si>
    <t>Bowdle 22-1</t>
  </si>
  <si>
    <t>Edmunds Central 22-5</t>
  </si>
  <si>
    <t>Ipswich 22-6</t>
  </si>
  <si>
    <t>Edgemont 23-1</t>
  </si>
  <si>
    <t>Hot Springs 23-2</t>
  </si>
  <si>
    <t>Oelrichs 23-3</t>
  </si>
  <si>
    <t>Faulkton 24-4</t>
  </si>
  <si>
    <t>Big Stone City 25-1</t>
  </si>
  <si>
    <t>Grant Deuel 25-3</t>
  </si>
  <si>
    <t>Milbank 25-4</t>
  </si>
  <si>
    <t>Burke 26-2</t>
  </si>
  <si>
    <t>Gregory 26-4</t>
  </si>
  <si>
    <t>South Central 26-5</t>
  </si>
  <si>
    <t>Haakon 27-1</t>
  </si>
  <si>
    <t>Castlewood 28-1</t>
  </si>
  <si>
    <t>Estelline 28-2</t>
  </si>
  <si>
    <t>Hamlin 28-3</t>
  </si>
  <si>
    <t>Miller 29-4</t>
  </si>
  <si>
    <t>Hanson 30-1</t>
  </si>
  <si>
    <t>Bridgewater-Emery 30-3</t>
  </si>
  <si>
    <t>Harding County 31-1</t>
  </si>
  <si>
    <t>Pierre 32-2</t>
  </si>
  <si>
    <t>Freeman 33-1</t>
  </si>
  <si>
    <t>Menno 33-2</t>
  </si>
  <si>
    <t>Parkston 33-3</t>
  </si>
  <si>
    <t>Tripp 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</si>
  <si>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</si>
  <si>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</si>
  <si>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</si>
  <si>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</si>
  <si>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</si>
  <si>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</si>
  <si>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</si>
  <si>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39-1</t>
  </si>
  <si>
    <t>Madison Central 39-2</t>
  </si>
  <si>
    <t>Rutland 39-4</t>
  </si>
  <si>
    <t>Oldham Ramona 39-5</t>
  </si>
  <si>
    <t>Lead 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</si>
  <si>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</si>
  <si>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</si>
  <si>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</si>
  <si>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</si>
  <si>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</si>
  <si>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</si>
  <si>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</si>
  <si>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</si>
  <si>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</si>
  <si>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</si>
  <si>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</si>
  <si>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Britton-Hecla 45-4</t>
  </si>
  <si>
    <t>Langford Area 45-5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</si>
  <si>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</si>
  <si>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</si>
  <si>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</si>
  <si>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</si>
  <si>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</si>
  <si>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</si>
  <si>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</si>
  <si>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</si>
  <si>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</si>
  <si>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 Valley 49-6</t>
  </si>
  <si>
    <t>West Central 49-7</t>
  </si>
  <si>
    <t>Flandreau 50-3</t>
  </si>
  <si>
    <t>Colman Egan 50-5</t>
  </si>
  <si>
    <t>Douglas 51-1</t>
  </si>
  <si>
    <t>Hill City 51-2</t>
  </si>
  <si>
    <t>New Underwood 51-3</t>
  </si>
  <si>
    <t>Rapid City 51-4</t>
  </si>
  <si>
    <t>Wall 51-5</t>
  </si>
  <si>
    <t>Bison 52-1</t>
  </si>
  <si>
    <t>Lemmon 52-4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</si>
  <si>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</si>
  <si>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</si>
  <si>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</si>
  <si>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</si>
  <si>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</si>
  <si>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</si>
  <si>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</si>
  <si>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</si>
  <si>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</si>
  <si>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</si>
  <si>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</si>
  <si>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</si>
  <si>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</si>
  <si>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</si>
  <si>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</si>
  <si>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Colome Consolidated 59-3</t>
  </si>
  <si>
    <t>Centerville 60-1</t>
  </si>
  <si>
    <t>Marion 60-3</t>
  </si>
  <si>
    <t>Parker 60-4</t>
  </si>
  <si>
    <t>Viborg-Hurley 60-6</t>
  </si>
  <si>
    <t>Alcester Hudson 61-1</t>
  </si>
  <si>
    <t>Beresford 61-2</t>
  </si>
  <si>
    <t>Elk Point Jefferson 61-7</t>
  </si>
  <si>
    <t>Dakota Valley 61-8</t>
  </si>
  <si>
    <t>Selby 62-5</t>
  </si>
  <si>
    <t>Mobridge-Pollock 62-6</t>
  </si>
  <si>
    <t>Gayville Volin 63-1</t>
  </si>
  <si>
    <t>Yankton 63-3</t>
  </si>
  <si>
    <t>Dupree 64-2</t>
  </si>
  <si>
    <t>Oglala Lakota County 65-1</t>
  </si>
  <si>
    <t>Todd County 66-1</t>
  </si>
  <si>
    <t xml:space="preserve"> </t>
  </si>
  <si>
    <t>Excess Fund Balance
(FINAL FY16)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</si>
</sst>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#,##0_);\(&quot;$&quot;#,##0\)"/>
    <numFmt numFmtId="43" formatCode="_(* #,##0.00_);_(* \(#,##0.00\);_(* &quot;-&quot;??_);_(@_)"/>
    <numFmt numFmtId="164" formatCode="&quot;$&quot;#,##0"/>
    <numFmt numFmtId="166" formatCode="General_)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9"/>
      <name val="Ebrima"/>
    </font>
    <font>
      <sz val="8"/>
      <name val="Ebrima"/>
    </font>
    <font>
      <sz val="9"/>
      <color theme="3" tint="-0.499984740745262"/>
      <name val="Ebrima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11"/>
      <color theme="1"/>
      <name val="Gill Sans MT"/>
      <family val="2"/>
    </font>
  </fonts>
  <fills count="3">
    <fill>
      <patternFill patternType="none"/>
    </fill>
    <fill>
      <patternFill patternType="gray125"/>
    </fill>
    <fill>
      <patternFill patternType="solid">
        <fgColor rgb="FFA2EBFC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8">
    <xf numFmtId="0" fontId="0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166" fontId="7" fillId="0" borderId="0"/>
    <xf numFmtId="0" fontId="1" fillId="0" borderId="0"/>
    <xf numFmtId="0" fontId="8" fillId="0" borderId="0"/>
    <xf numFmtId="0" fontId="1" fillId="0" borderId="0"/>
    <xf numFmtId="0" fontId="1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164" fontId="3" fillId="2" borderId="1" xfId="0" applyNumberFormat="1" applyFont="1" applyFill="1" applyBorder="1" applyAlignment="1">
      <alignment horizontal="center" wrapText="1"/>
    </xf>
    <xf numFmtId="4" fontId="3" fillId="2" borderId="1" xfId="0" applyNumberFormat="1" applyFont="1" applyFill="1" applyBorder="1" applyAlignment="1">
      <alignment horizontal="center" wrapText="1"/>
    </xf>
    <xf numFmtId="0" fontId="4" fillId="0" borderId="0" xfId="0" applyNumberFormat="1" applyFont="1" applyFill="1" applyBorder="1" applyAlignment="1"/>
    <xf numFmtId="0" fontId="4" fillId="0" borderId="1" xfId="0" applyFont="1" applyFill="1" applyBorder="1"/>
    <xf numFmtId="0" fontId="2" fillId="0" borderId="1" xfId="0" applyFont="1" applyFill="1" applyBorder="1"/>
    <xf numFmtId="5" fontId="2" fillId="0" borderId="1" xfId="0" applyNumberFormat="1" applyFont="1" applyFill="1" applyBorder="1"/>
    <xf numFmtId="2" fontId="2" fillId="0" borderId="1" xfId="0" applyNumberFormat="1" applyFont="1" applyFill="1" applyBorder="1"/>
    <xf numFmtId="164" fontId="4" fillId="0" borderId="0" xfId="0" applyNumberFormat="1" applyFont="1" applyFill="1" applyBorder="1"/>
    <xf numFmtId="4" fontId="2" fillId="0" borderId="0" xfId="0" applyNumberFormat="1" applyFont="1" applyFill="1" applyBorder="1"/>
    <xf numFmtId="0" fontId="4" fillId="0" borderId="0" xfId="0" applyFont="1" applyFill="1" applyBorder="1"/>
    <xf numFmtId="0" fontId="4" fillId="0" borderId="1" xfId="1" applyFont="1" applyFill="1" applyBorder="1" applyAlignment="1">
      <alignment wrapText="1"/>
    </xf>
    <xf numFmtId="3" fontId="4" fillId="0" borderId="1" xfId="0" applyNumberFormat="1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Continuous"/>
    </xf>
    <xf numFmtId="38" fontId="2" fillId="0" borderId="0" xfId="0" applyNumberFormat="1" applyFont="1" applyFill="1" applyBorder="1"/>
  </cellXfs>
  <cellStyles count="18">
    <cellStyle name="Comma 2" xfId="2"/>
    <cellStyle name="Comma 3" xfId="3"/>
    <cellStyle name="Comma 4" xfId="4"/>
    <cellStyle name="Normal" xfId="0" builtinId="0"/>
    <cellStyle name="Normal 10" xfId="5"/>
    <cellStyle name="Normal 10 2" xfId="6"/>
    <cellStyle name="Normal 11" xfId="7"/>
    <cellStyle name="Normal 12" xfId="8"/>
    <cellStyle name="Normal 2" xfId="9"/>
    <cellStyle name="Normal 3" xfId="10"/>
    <cellStyle name="Normal 4" xfId="11"/>
    <cellStyle name="Normal 4 2" xfId="12"/>
    <cellStyle name="Normal 5" xfId="13"/>
    <cellStyle name="Normal 6" xfId="14"/>
    <cellStyle name="Normal 7" xfId="15"/>
    <cellStyle name="Normal 8" xfId="16"/>
    <cellStyle name="Normal 9" xfId="17"/>
    <cellStyle name="Normal_Sheet1_2002 FINAL STATE SPED RECALC 7-15-200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SESA%20FY17%201.30.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AID\HISTORIC\PROFI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%20Aid\FY99\finalest\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ts"/>
      <sheetName val="FY17 SE"/>
      <sheetName val="State CC 15"/>
      <sheetName val="SCHV2016"/>
      <sheetName val="SCHV2017"/>
      <sheetName val="Levies_Pay 2016"/>
      <sheetName val="Levies_Pay 2017"/>
      <sheetName val="SE Excess FB"/>
      <sheetName val="2016 ECF"/>
      <sheetName val="SA FE 15"/>
      <sheetName val="15 Parochial"/>
      <sheetName val="Private Schools"/>
      <sheetName val="NonPub ReDist"/>
      <sheetName val="15HomeSch"/>
      <sheetName val="SE NonPub 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2"/>
  <sheetViews>
    <sheetView tabSelected="1" zoomScaleNormal="100" workbookViewId="0">
      <pane xSplit="2" ySplit="1" topLeftCell="C2" activePane="bottomRight" state="frozen"/>
      <selection pane="topRight" activeCell="D1" sqref="D1"/>
      <selection pane="bottomLeft" activeCell="A4" sqref="A4"/>
      <selection pane="bottomRight" activeCell="A4" sqref="A4"/>
    </sheetView>
  </sheetViews>
  <sheetFormatPr defaultColWidth="7.5703125" defaultRowHeight="15.75" x14ac:dyDescent="0.4"/>
  <cols>
    <col min="1" max="1" width="7.28515625" style="13" customWidth="1"/>
    <col min="2" max="2" width="21" style="13" bestFit="1" customWidth="1"/>
    <col min="3" max="3" width="14.85546875" style="17" customWidth="1"/>
    <col min="4" max="4" width="14.85546875" style="18" customWidth="1"/>
    <col min="5" max="7" width="14.85546875" style="16" customWidth="1"/>
    <col min="8" max="8" width="12.7109375" style="11" customWidth="1"/>
    <col min="9" max="9" width="11.28515625" style="12" customWidth="1"/>
    <col min="10" max="10" width="11.85546875" style="11" customWidth="1"/>
    <col min="11" max="11" width="15" style="11" customWidth="1"/>
    <col min="12" max="16384" width="7.5703125" style="13"/>
  </cols>
  <sheetData>
    <row r="1" spans="1:11" s="6" customFormat="1" ht="86.25" customHeight="1" x14ac:dyDescent="0.4">
      <c r="A1" s="1" t="s">
        <v>0</v>
      </c>
      <c r="B1" s="1" t="s">
        <v>1</v>
      </c>
      <c r="C1" s="2" t="s">
        <v>2</v>
      </c>
      <c r="D1" s="3" t="s">
        <v>161</v>
      </c>
      <c r="E1" s="3" t="s">
        <v>3</v>
      </c>
      <c r="F1" s="3" t="s">
        <v>4</v>
      </c>
      <c r="G1" s="3" t="s">
        <v>5</v>
      </c>
      <c r="H1" s="4" t="s">
        <v>6</v>
      </c>
      <c r="I1" s="5" t="s">
        <v>7</v>
      </c>
      <c r="J1" s="4" t="s">
        <v>8</v>
      </c>
      <c r="K1" s="4" t="s">
        <v>9</v>
      </c>
    </row>
    <row r="2" spans="1:11" x14ac:dyDescent="0.4">
      <c r="A2" s="7">
        <v>6001</v>
      </c>
      <c r="B2" s="7" t="s">
        <v>23</v>
      </c>
      <c r="C2" s="9">
        <v>5719866.568</v>
      </c>
      <c r="D2" s="9">
        <v>0</v>
      </c>
      <c r="E2" s="9">
        <v>1287696</v>
      </c>
      <c r="F2" s="10">
        <v>1</v>
      </c>
      <c r="G2" s="9">
        <f>IF((((0.5*C2-E2)*F2)-(D2*0.5))&lt;0,0,ROUND((((0.5*C2-E2)*F2)-(D2*0.5)),0))</f>
        <v>1572237</v>
      </c>
      <c r="H2" s="11">
        <v>1462238</v>
      </c>
      <c r="I2" s="12">
        <v>1</v>
      </c>
      <c r="J2" s="11">
        <f>IF((((0.5*C2-H2)*I2)-(D2*0.5))&lt;0,0,ROUND((((0.5*C2-H2)*I2)-(D2*0.5)),0))</f>
        <v>1397695</v>
      </c>
      <c r="K2" s="11">
        <f>G2+J2</f>
        <v>2969932</v>
      </c>
    </row>
    <row r="3" spans="1:11" x14ac:dyDescent="0.4">
      <c r="A3" s="7">
        <v>58003</v>
      </c>
      <c r="B3" s="14" t="s">
        <v>142</v>
      </c>
      <c r="C3" s="9">
        <v>336493.4</v>
      </c>
      <c r="D3" s="9">
        <v>880879.61499999999</v>
      </c>
      <c r="E3" s="9">
        <v>611186</v>
      </c>
      <c r="F3" s="10">
        <v>0.25</v>
      </c>
      <c r="G3" s="9">
        <f>IF((((0.5*C3-E3)*F3)-(D3*0.5))&lt;0,0,ROUND((((0.5*C3-E3)*F3)-(D3*0.5)),0))</f>
        <v>0</v>
      </c>
      <c r="H3" s="11">
        <v>754885</v>
      </c>
      <c r="I3" s="12">
        <v>0.23</v>
      </c>
      <c r="J3" s="11">
        <f>IF((((0.5*C3-H3)*I3)-(D3*0.5))&lt;0,0,ROUND((((0.5*C3-H3)*I3)-(D3*0.5)),0))</f>
        <v>0</v>
      </c>
      <c r="K3" s="11">
        <f>G3+J3</f>
        <v>0</v>
      </c>
    </row>
    <row r="4" spans="1:11" x14ac:dyDescent="0.4">
      <c r="A4" s="7">
        <v>61001</v>
      </c>
      <c r="B4" s="7" t="s">
        <v>149</v>
      </c>
      <c r="C4" s="9">
        <v>481308.80000000005</v>
      </c>
      <c r="D4" s="9">
        <v>0</v>
      </c>
      <c r="E4" s="9">
        <v>198484</v>
      </c>
      <c r="F4" s="10">
        <v>1</v>
      </c>
      <c r="G4" s="9">
        <f>IF((((0.5*C4-E4)*F4)-(D4*0.5))&lt;0,0,ROUND((((0.5*C4-E4)*F4)-(D4*0.5)),0))</f>
        <v>42170</v>
      </c>
      <c r="H4" s="11">
        <v>227576</v>
      </c>
      <c r="I4" s="12">
        <v>1</v>
      </c>
      <c r="J4" s="11">
        <f>IF((((0.5*C4-H4)*I4)-(D4*0.5))&lt;0,0,ROUND((((0.5*C4-H4)*I4)-(D4*0.5)),0))</f>
        <v>13078</v>
      </c>
      <c r="K4" s="11">
        <f>G4+J4</f>
        <v>55248</v>
      </c>
    </row>
    <row r="5" spans="1:11" x14ac:dyDescent="0.4">
      <c r="A5" s="7">
        <v>11001</v>
      </c>
      <c r="B5" s="7" t="s">
        <v>32</v>
      </c>
      <c r="C5" s="9">
        <v>326109.80000000005</v>
      </c>
      <c r="D5" s="9">
        <v>159518.30000000002</v>
      </c>
      <c r="E5" s="9">
        <v>113723</v>
      </c>
      <c r="F5" s="10">
        <v>1</v>
      </c>
      <c r="G5" s="9">
        <f>IF((((0.5*C5-E5)*F5)-(D5*0.5))&lt;0,0,ROUND((((0.5*C5-E5)*F5)-(D5*0.5)),0))</f>
        <v>0</v>
      </c>
      <c r="H5" s="11">
        <v>141661</v>
      </c>
      <c r="I5" s="12">
        <v>1</v>
      </c>
      <c r="J5" s="11">
        <f>IF((((0.5*C5-H5)*I5)-(D5*0.5))&lt;0,0,ROUND((((0.5*C5-H5)*I5)-(D5*0.5)),0))</f>
        <v>0</v>
      </c>
      <c r="K5" s="11">
        <f>G5+J5</f>
        <v>0</v>
      </c>
    </row>
    <row r="6" spans="1:11" x14ac:dyDescent="0.4">
      <c r="A6" s="7">
        <v>38001</v>
      </c>
      <c r="B6" s="7" t="s">
        <v>88</v>
      </c>
      <c r="C6" s="9">
        <v>267501.59999999998</v>
      </c>
      <c r="D6" s="9">
        <v>427908.02</v>
      </c>
      <c r="E6" s="9">
        <v>196275</v>
      </c>
      <c r="F6" s="10">
        <v>1</v>
      </c>
      <c r="G6" s="9">
        <f>IF((((0.5*C6-E6)*F6)-(D6*0.5))&lt;0,0,ROUND((((0.5*C6-E6)*F6)-(D6*0.5)),0))</f>
        <v>0</v>
      </c>
      <c r="H6" s="11">
        <v>236013</v>
      </c>
      <c r="I6" s="12">
        <v>1</v>
      </c>
      <c r="J6" s="11">
        <f>IF((((0.5*C6-H6)*I6)-(D6*0.5))&lt;0,0,ROUND((((0.5*C6-H6)*I6)-(D6*0.5)),0))</f>
        <v>0</v>
      </c>
      <c r="K6" s="11">
        <f>G6+J6</f>
        <v>0</v>
      </c>
    </row>
    <row r="7" spans="1:11" x14ac:dyDescent="0.4">
      <c r="A7" s="7">
        <v>21001</v>
      </c>
      <c r="B7" s="7" t="s">
        <v>56</v>
      </c>
      <c r="C7" s="9">
        <v>173604.64</v>
      </c>
      <c r="D7" s="9">
        <v>115550.01999999999</v>
      </c>
      <c r="E7" s="9">
        <v>98988</v>
      </c>
      <c r="F7" s="10">
        <v>1</v>
      </c>
      <c r="G7" s="9">
        <f>IF((((0.5*C7-E7)*F7)-(D7*0.5))&lt;0,0,ROUND((((0.5*C7-E7)*F7)-(D7*0.5)),0))</f>
        <v>0</v>
      </c>
      <c r="H7" s="11">
        <v>118703</v>
      </c>
      <c r="I7" s="12">
        <v>1</v>
      </c>
      <c r="J7" s="11">
        <f>IF((((0.5*C7-H7)*I7)-(D7*0.5))&lt;0,0,ROUND((((0.5*C7-H7)*I7)-(D7*0.5)),0))</f>
        <v>0</v>
      </c>
      <c r="K7" s="11">
        <f>G7+J7</f>
        <v>0</v>
      </c>
    </row>
    <row r="8" spans="1:11" x14ac:dyDescent="0.4">
      <c r="A8" s="7">
        <v>4001</v>
      </c>
      <c r="B8" s="7" t="s">
        <v>16</v>
      </c>
      <c r="C8" s="9">
        <v>295655.40000000002</v>
      </c>
      <c r="D8" s="9">
        <v>0</v>
      </c>
      <c r="E8" s="9">
        <v>108091</v>
      </c>
      <c r="F8" s="10">
        <v>1</v>
      </c>
      <c r="G8" s="9">
        <f>IF((((0.5*C8-E8)*F8)-(D8*0.5))&lt;0,0,ROUND((((0.5*C8-E8)*F8)-(D8*0.5)),0))</f>
        <v>39737</v>
      </c>
      <c r="H8" s="11">
        <v>132855</v>
      </c>
      <c r="I8" s="12">
        <v>1</v>
      </c>
      <c r="J8" s="11">
        <f>IF((((0.5*C8-H8)*I8)-(D8*0.5))&lt;0,0,ROUND((((0.5*C8-H8)*I8)-(D8*0.5)),0))</f>
        <v>14973</v>
      </c>
      <c r="K8" s="11">
        <f>G8+J8</f>
        <v>54710</v>
      </c>
    </row>
    <row r="9" spans="1:11" x14ac:dyDescent="0.4">
      <c r="A9" s="7">
        <v>49001</v>
      </c>
      <c r="B9" s="7" t="s">
        <v>113</v>
      </c>
      <c r="C9" s="9">
        <v>434579.60000000003</v>
      </c>
      <c r="D9" s="9">
        <v>0</v>
      </c>
      <c r="E9" s="9">
        <v>107777</v>
      </c>
      <c r="F9" s="10">
        <v>1</v>
      </c>
      <c r="G9" s="9">
        <f>IF((((0.5*C9-E9)*F9)-(D9*0.5))&lt;0,0,ROUND((((0.5*C9-E9)*F9)-(D9*0.5)),0))</f>
        <v>109513</v>
      </c>
      <c r="H9" s="11">
        <v>122253</v>
      </c>
      <c r="I9" s="12">
        <v>1</v>
      </c>
      <c r="J9" s="11">
        <f>IF((((0.5*C9-H9)*I9)-(D9*0.5))&lt;0,0,ROUND((((0.5*C9-H9)*I9)-(D9*0.5)),0))</f>
        <v>95037</v>
      </c>
      <c r="K9" s="11">
        <f>G9+J9</f>
        <v>204550</v>
      </c>
    </row>
    <row r="10" spans="1:11" x14ac:dyDescent="0.4">
      <c r="A10" s="7">
        <v>9001</v>
      </c>
      <c r="B10" s="7" t="s">
        <v>29</v>
      </c>
      <c r="C10" s="9">
        <v>1510089.7439999999</v>
      </c>
      <c r="D10" s="9">
        <v>0</v>
      </c>
      <c r="E10" s="9">
        <v>281208</v>
      </c>
      <c r="F10" s="10">
        <v>1</v>
      </c>
      <c r="G10" s="9">
        <f>IF((((0.5*C10-E10)*F10)-(D10*0.5))&lt;0,0,ROUND((((0.5*C10-E10)*F10)-(D10*0.5)),0))</f>
        <v>473837</v>
      </c>
      <c r="H10" s="11">
        <v>312169</v>
      </c>
      <c r="I10" s="12">
        <v>1</v>
      </c>
      <c r="J10" s="11">
        <f>IF((((0.5*C10-H10)*I10)-(D10*0.5))&lt;0,0,ROUND((((0.5*C10-H10)*I10)-(D10*0.5)),0))</f>
        <v>442876</v>
      </c>
      <c r="K10" s="11">
        <f>G10+J10</f>
        <v>916713</v>
      </c>
    </row>
    <row r="11" spans="1:11" x14ac:dyDescent="0.4">
      <c r="A11" s="7">
        <v>3001</v>
      </c>
      <c r="B11" s="7" t="s">
        <v>15</v>
      </c>
      <c r="C11" s="9">
        <v>440885.2</v>
      </c>
      <c r="D11" s="9">
        <v>0</v>
      </c>
      <c r="E11" s="9">
        <v>116915</v>
      </c>
      <c r="F11" s="10">
        <v>1</v>
      </c>
      <c r="G11" s="9">
        <f>IF((((0.5*C11-E11)*F11)-(D11*0.5))&lt;0,0,ROUND((((0.5*C11-E11)*F11)-(D11*0.5)),0))</f>
        <v>103528</v>
      </c>
      <c r="H11" s="11">
        <v>136873</v>
      </c>
      <c r="I11" s="12">
        <v>1</v>
      </c>
      <c r="J11" s="11">
        <f>IF((((0.5*C11-H11)*I11)-(D11*0.5))&lt;0,0,ROUND((((0.5*C11-H11)*I11)-(D11*0.5)),0))</f>
        <v>83570</v>
      </c>
      <c r="K11" s="11">
        <f>G11+J11</f>
        <v>187098</v>
      </c>
    </row>
    <row r="12" spans="1:11" x14ac:dyDescent="0.4">
      <c r="A12" s="7">
        <v>61002</v>
      </c>
      <c r="B12" s="7" t="s">
        <v>150</v>
      </c>
      <c r="C12" s="9">
        <v>725183.8</v>
      </c>
      <c r="D12" s="9">
        <v>0</v>
      </c>
      <c r="E12" s="9">
        <v>271409</v>
      </c>
      <c r="F12" s="10">
        <v>1</v>
      </c>
      <c r="G12" s="9">
        <f>IF((((0.5*C12-E12)*F12)-(D12*0.5))&lt;0,0,ROUND((((0.5*C12-E12)*F12)-(D12*0.5)),0))</f>
        <v>91183</v>
      </c>
      <c r="H12" s="11">
        <v>304246</v>
      </c>
      <c r="I12" s="12">
        <v>1</v>
      </c>
      <c r="J12" s="11">
        <f>IF((((0.5*C12-H12)*I12)-(D12*0.5))&lt;0,0,ROUND((((0.5*C12-H12)*I12)-(D12*0.5)),0))</f>
        <v>58346</v>
      </c>
      <c r="K12" s="11">
        <f>G12+J12</f>
        <v>149529</v>
      </c>
    </row>
    <row r="13" spans="1:11" x14ac:dyDescent="0.4">
      <c r="A13" s="7">
        <v>25001</v>
      </c>
      <c r="B13" s="7" t="s">
        <v>65</v>
      </c>
      <c r="C13" s="9">
        <v>62241.599999999999</v>
      </c>
      <c r="D13" s="9">
        <v>0</v>
      </c>
      <c r="E13" s="9">
        <v>39938</v>
      </c>
      <c r="F13" s="10">
        <v>1</v>
      </c>
      <c r="G13" s="9">
        <f>IF((((0.5*C13-E13)*F13)-(D13*0.5))&lt;0,0,ROUND((((0.5*C13-E13)*F13)-(D13*0.5)),0))</f>
        <v>0</v>
      </c>
      <c r="H13" s="11">
        <v>49943</v>
      </c>
      <c r="I13" s="12">
        <v>1</v>
      </c>
      <c r="J13" s="11">
        <f>IF((((0.5*C13-H13)*I13)-(D13*0.5))&lt;0,0,ROUND((((0.5*C13-H13)*I13)-(D13*0.5)),0))</f>
        <v>0</v>
      </c>
      <c r="K13" s="11">
        <f>G13+J13</f>
        <v>0</v>
      </c>
    </row>
    <row r="14" spans="1:11" x14ac:dyDescent="0.4">
      <c r="A14" s="7">
        <v>52001</v>
      </c>
      <c r="B14" s="7" t="s">
        <v>127</v>
      </c>
      <c r="C14" s="9">
        <v>170028.6</v>
      </c>
      <c r="D14" s="9">
        <v>326742.90999999997</v>
      </c>
      <c r="E14" s="9">
        <v>150770</v>
      </c>
      <c r="F14" s="10">
        <v>1</v>
      </c>
      <c r="G14" s="9">
        <f>IF((((0.5*C14-E14)*F14)-(D14*0.5))&lt;0,0,ROUND((((0.5*C14-E14)*F14)-(D14*0.5)),0))</f>
        <v>0</v>
      </c>
      <c r="H14" s="11">
        <v>189691</v>
      </c>
      <c r="I14" s="12">
        <v>0.26</v>
      </c>
      <c r="J14" s="11">
        <f>IF((((0.5*C14-H14)*I14)-(D14*0.5))&lt;0,0,ROUND((((0.5*C14-H14)*I14)-(D14*0.5)),0))</f>
        <v>0</v>
      </c>
      <c r="K14" s="11">
        <f>G14+J14</f>
        <v>0</v>
      </c>
    </row>
    <row r="15" spans="1:11" x14ac:dyDescent="0.4">
      <c r="A15" s="7">
        <v>4002</v>
      </c>
      <c r="B15" s="7" t="s">
        <v>17</v>
      </c>
      <c r="C15" s="9">
        <v>481376.2</v>
      </c>
      <c r="D15" s="9">
        <v>0</v>
      </c>
      <c r="E15" s="9">
        <v>225478</v>
      </c>
      <c r="F15" s="10">
        <v>1</v>
      </c>
      <c r="G15" s="9">
        <f>IF((((0.5*C15-E15)*F15)-(D15*0.5))&lt;0,0,ROUND((((0.5*C15-E15)*F15)-(D15*0.5)),0))</f>
        <v>15210</v>
      </c>
      <c r="H15" s="11">
        <v>275359</v>
      </c>
      <c r="I15" s="12">
        <v>1</v>
      </c>
      <c r="J15" s="11">
        <f>IF((((0.5*C15-H15)*I15)-(D15*0.5))&lt;0,0,ROUND((((0.5*C15-H15)*I15)-(D15*0.5)),0))</f>
        <v>0</v>
      </c>
      <c r="K15" s="11">
        <f>G15+J15</f>
        <v>15210</v>
      </c>
    </row>
    <row r="16" spans="1:11" x14ac:dyDescent="0.4">
      <c r="A16" s="7">
        <v>22001</v>
      </c>
      <c r="B16" s="7" t="s">
        <v>58</v>
      </c>
      <c r="C16" s="9">
        <v>94471.32</v>
      </c>
      <c r="D16" s="9">
        <v>452930.70999999996</v>
      </c>
      <c r="E16" s="9">
        <v>124862</v>
      </c>
      <c r="F16" s="10">
        <v>1</v>
      </c>
      <c r="G16" s="9">
        <f>IF((((0.5*C16-E16)*F16)-(D16*0.5))&lt;0,0,ROUND((((0.5*C16-E16)*F16)-(D16*0.5)),0))</f>
        <v>0</v>
      </c>
      <c r="H16" s="11">
        <v>154297</v>
      </c>
      <c r="I16" s="12">
        <v>1</v>
      </c>
      <c r="J16" s="11">
        <f>IF((((0.5*C16-H16)*I16)-(D16*0.5))&lt;0,0,ROUND((((0.5*C16-H16)*I16)-(D16*0.5)),0))</f>
        <v>0</v>
      </c>
      <c r="K16" s="11">
        <f>G16+J16</f>
        <v>0</v>
      </c>
    </row>
    <row r="17" spans="1:11" x14ac:dyDescent="0.4">
      <c r="A17" s="7">
        <v>49002</v>
      </c>
      <c r="B17" s="7" t="s">
        <v>114</v>
      </c>
      <c r="C17" s="9">
        <v>4360416.1919999998</v>
      </c>
      <c r="D17" s="9">
        <v>0</v>
      </c>
      <c r="E17" s="9">
        <v>939281</v>
      </c>
      <c r="F17" s="10">
        <v>1</v>
      </c>
      <c r="G17" s="9">
        <f>IF((((0.5*C17-E17)*F17)-(D17*0.5))&lt;0,0,ROUND((((0.5*C17-E17)*F17)-(D17*0.5)),0))</f>
        <v>1240927</v>
      </c>
      <c r="H17" s="11">
        <v>1104859</v>
      </c>
      <c r="I17" s="12">
        <v>1</v>
      </c>
      <c r="J17" s="11">
        <f>IF((((0.5*C17-H17)*I17)-(D17*0.5))&lt;0,0,ROUND((((0.5*C17-H17)*I17)-(D17*0.5)),0))</f>
        <v>1075349</v>
      </c>
      <c r="K17" s="11">
        <f>G17+J17</f>
        <v>2316276</v>
      </c>
    </row>
    <row r="18" spans="1:11" x14ac:dyDescent="0.4">
      <c r="A18" s="7">
        <v>30003</v>
      </c>
      <c r="B18" s="7" t="s">
        <v>77</v>
      </c>
      <c r="C18" s="9">
        <v>415541.63200000004</v>
      </c>
      <c r="D18" s="9">
        <v>44241.817500000034</v>
      </c>
      <c r="E18" s="9">
        <v>201292</v>
      </c>
      <c r="F18" s="10">
        <v>1</v>
      </c>
      <c r="G18" s="9">
        <f>IF((((0.5*C18-E18)*F18)-(D18*0.5))&lt;0,0,ROUND((((0.5*C18-E18)*F18)-(D18*0.5)),0))</f>
        <v>0</v>
      </c>
      <c r="H18" s="11">
        <v>234934</v>
      </c>
      <c r="I18" s="12">
        <v>1</v>
      </c>
      <c r="J18" s="11">
        <f>IF((((0.5*C18-H18)*I18)-(D18*0.5))&lt;0,0,ROUND((((0.5*C18-H18)*I18)-(D18*0.5)),0))</f>
        <v>0</v>
      </c>
      <c r="K18" s="11">
        <f>G18+J18</f>
        <v>0</v>
      </c>
    </row>
    <row r="19" spans="1:11" x14ac:dyDescent="0.4">
      <c r="A19" s="7">
        <v>45004</v>
      </c>
      <c r="B19" s="14" t="s">
        <v>107</v>
      </c>
      <c r="C19" s="9">
        <v>373124.4</v>
      </c>
      <c r="D19" s="9">
        <v>241476.97</v>
      </c>
      <c r="E19" s="9">
        <v>399880</v>
      </c>
      <c r="F19" s="10">
        <v>0.56000000000000005</v>
      </c>
      <c r="G19" s="9">
        <f>IF((((0.5*C19-E19)*F19)-(D19*0.5))&lt;0,0,ROUND((((0.5*C19-E19)*F19)-(D19*0.5)),0))</f>
        <v>0</v>
      </c>
      <c r="H19" s="11">
        <v>482940</v>
      </c>
      <c r="I19" s="12">
        <v>0.41</v>
      </c>
      <c r="J19" s="11">
        <f>IF((((0.5*C19-H19)*I19)-(D19*0.5))&lt;0,0,ROUND((((0.5*C19-H19)*I19)-(D19*0.5)),0))</f>
        <v>0</v>
      </c>
      <c r="K19" s="11">
        <f>G19+J19</f>
        <v>0</v>
      </c>
    </row>
    <row r="20" spans="1:11" x14ac:dyDescent="0.4">
      <c r="A20" s="7">
        <v>5001</v>
      </c>
      <c r="B20" s="7" t="s">
        <v>19</v>
      </c>
      <c r="C20" s="9">
        <v>3671892.2560000001</v>
      </c>
      <c r="D20" s="9">
        <v>0</v>
      </c>
      <c r="E20" s="9">
        <v>931170</v>
      </c>
      <c r="F20" s="10">
        <v>1</v>
      </c>
      <c r="G20" s="9">
        <f>IF((((0.5*C20-E20)*F20)-(D20*0.5))&lt;0,0,ROUND((((0.5*C20-E20)*F20)-(D20*0.5)),0))</f>
        <v>904776</v>
      </c>
      <c r="H20" s="11">
        <v>1085384</v>
      </c>
      <c r="I20" s="12">
        <v>1</v>
      </c>
      <c r="J20" s="11">
        <f>IF((((0.5*C20-H20)*I20)-(D20*0.5))&lt;0,0,ROUND((((0.5*C20-H20)*I20)-(D20*0.5)),0))</f>
        <v>750562</v>
      </c>
      <c r="K20" s="11">
        <f>G20+J20</f>
        <v>1655338</v>
      </c>
    </row>
    <row r="21" spans="1:11" x14ac:dyDescent="0.4">
      <c r="A21" s="7">
        <v>26002</v>
      </c>
      <c r="B21" s="7" t="s">
        <v>68</v>
      </c>
      <c r="C21" s="9">
        <v>237694.40000000002</v>
      </c>
      <c r="D21" s="9">
        <v>0</v>
      </c>
      <c r="E21" s="9">
        <v>94135</v>
      </c>
      <c r="F21" s="10">
        <v>1</v>
      </c>
      <c r="G21" s="9">
        <f>IF((((0.5*C21-E21)*F21)-(D21*0.5))&lt;0,0,ROUND((((0.5*C21-E21)*F21)-(D21*0.5)),0))</f>
        <v>24712</v>
      </c>
      <c r="H21" s="11">
        <v>114077</v>
      </c>
      <c r="I21" s="12">
        <v>1</v>
      </c>
      <c r="J21" s="11">
        <f>IF((((0.5*C21-H21)*I21)-(D21*0.5))&lt;0,0,ROUND((((0.5*C21-H21)*I21)-(D21*0.5)),0))</f>
        <v>4770</v>
      </c>
      <c r="K21" s="11">
        <f>G21+J21</f>
        <v>29482</v>
      </c>
    </row>
    <row r="22" spans="1:11" x14ac:dyDescent="0.4">
      <c r="A22" s="7">
        <v>43001</v>
      </c>
      <c r="B22" s="7" t="s">
        <v>102</v>
      </c>
      <c r="C22" s="9">
        <v>203049.25599999999</v>
      </c>
      <c r="D22" s="9">
        <v>0</v>
      </c>
      <c r="E22" s="9">
        <v>104191</v>
      </c>
      <c r="F22" s="10">
        <v>1</v>
      </c>
      <c r="G22" s="9">
        <f>IF((((0.5*C22-E22)*F22)-(D22*0.5))&lt;0,0,ROUND((((0.5*C22-E22)*F22)-(D22*0.5)),0))</f>
        <v>0</v>
      </c>
      <c r="H22" s="11">
        <v>116845</v>
      </c>
      <c r="I22" s="12">
        <v>1</v>
      </c>
      <c r="J22" s="11">
        <f>IF((((0.5*C22-H22)*I22)-(D22*0.5))&lt;0,0,ROUND((((0.5*C22-H22)*I22)-(D22*0.5)),0))</f>
        <v>0</v>
      </c>
      <c r="K22" s="11">
        <f>G22+J22</f>
        <v>0</v>
      </c>
    </row>
    <row r="23" spans="1:11" x14ac:dyDescent="0.4">
      <c r="A23" s="7">
        <v>41001</v>
      </c>
      <c r="B23" s="7" t="s">
        <v>97</v>
      </c>
      <c r="C23" s="9">
        <v>1052777</v>
      </c>
      <c r="D23" s="9">
        <v>0</v>
      </c>
      <c r="E23" s="9">
        <v>325973</v>
      </c>
      <c r="F23" s="10">
        <v>1</v>
      </c>
      <c r="G23" s="9">
        <f>IF((((0.5*C23-E23)*F23)-(D23*0.5))&lt;0,0,ROUND((((0.5*C23-E23)*F23)-(D23*0.5)),0))</f>
        <v>200416</v>
      </c>
      <c r="H23" s="11">
        <v>371684</v>
      </c>
      <c r="I23" s="12">
        <v>1</v>
      </c>
      <c r="J23" s="11">
        <f>IF((((0.5*C23-H23)*I23)-(D23*0.5))&lt;0,0,ROUND((((0.5*C23-H23)*I23)-(D23*0.5)),0))</f>
        <v>154705</v>
      </c>
      <c r="K23" s="11">
        <f>G23+J23</f>
        <v>355121</v>
      </c>
    </row>
    <row r="24" spans="1:11" x14ac:dyDescent="0.4">
      <c r="A24" s="7">
        <v>28001</v>
      </c>
      <c r="B24" s="7" t="s">
        <v>72</v>
      </c>
      <c r="C24" s="9">
        <v>233660.80000000002</v>
      </c>
      <c r="D24" s="9">
        <v>93382.94</v>
      </c>
      <c r="E24" s="9">
        <v>132913</v>
      </c>
      <c r="F24" s="10">
        <v>1</v>
      </c>
      <c r="G24" s="9">
        <f>IF((((0.5*C24-E24)*F24)-(D24*0.5))&lt;0,0,ROUND((((0.5*C24-E24)*F24)-(D24*0.5)),0))</f>
        <v>0</v>
      </c>
      <c r="H24" s="11">
        <v>162936</v>
      </c>
      <c r="I24" s="12">
        <v>1</v>
      </c>
      <c r="J24" s="11">
        <f>IF((((0.5*C24-H24)*I24)-(D24*0.5))&lt;0,0,ROUND((((0.5*C24-H24)*I24)-(D24*0.5)),0))</f>
        <v>0</v>
      </c>
      <c r="K24" s="11">
        <f>G24+J24</f>
        <v>0</v>
      </c>
    </row>
    <row r="25" spans="1:11" x14ac:dyDescent="0.4">
      <c r="A25" s="7">
        <v>60001</v>
      </c>
      <c r="B25" s="7" t="s">
        <v>145</v>
      </c>
      <c r="C25" s="9">
        <v>222789</v>
      </c>
      <c r="D25" s="9">
        <v>101325.81</v>
      </c>
      <c r="E25" s="9">
        <v>142492</v>
      </c>
      <c r="F25" s="10">
        <v>1</v>
      </c>
      <c r="G25" s="9">
        <f>IF((((0.5*C25-E25)*F25)-(D25*0.5))&lt;0,0,ROUND((((0.5*C25-E25)*F25)-(D25*0.5)),0))</f>
        <v>0</v>
      </c>
      <c r="H25" s="11">
        <v>168119</v>
      </c>
      <c r="I25" s="12">
        <v>1</v>
      </c>
      <c r="J25" s="11">
        <f>IF((((0.5*C25-H25)*I25)-(D25*0.5))&lt;0,0,ROUND((((0.5*C25-H25)*I25)-(D25*0.5)),0))</f>
        <v>0</v>
      </c>
      <c r="K25" s="11">
        <f>G25+J25</f>
        <v>0</v>
      </c>
    </row>
    <row r="26" spans="1:11" x14ac:dyDescent="0.4">
      <c r="A26" s="7">
        <v>7001</v>
      </c>
      <c r="B26" s="7" t="s">
        <v>27</v>
      </c>
      <c r="C26" s="9">
        <v>1019699</v>
      </c>
      <c r="D26" s="9">
        <v>0</v>
      </c>
      <c r="E26" s="9">
        <v>340425</v>
      </c>
      <c r="F26" s="10">
        <v>1</v>
      </c>
      <c r="G26" s="9">
        <f>IF((((0.5*C26-E26)*F26)-(D26*0.5))&lt;0,0,ROUND((((0.5*C26-E26)*F26)-(D26*0.5)),0))</f>
        <v>169425</v>
      </c>
      <c r="H26" s="11">
        <v>405877</v>
      </c>
      <c r="I26" s="12">
        <v>1</v>
      </c>
      <c r="J26" s="11">
        <f>IF((((0.5*C26-H26)*I26)-(D26*0.5))&lt;0,0,ROUND((((0.5*C26-H26)*I26)-(D26*0.5)),0))</f>
        <v>103973</v>
      </c>
      <c r="K26" s="11">
        <f>G26+J26</f>
        <v>273398</v>
      </c>
    </row>
    <row r="27" spans="1:11" x14ac:dyDescent="0.4">
      <c r="A27" s="7">
        <v>39001</v>
      </c>
      <c r="B27" s="7" t="s">
        <v>91</v>
      </c>
      <c r="C27" s="9">
        <v>410191.2</v>
      </c>
      <c r="D27" s="9">
        <v>6842.8549999998359</v>
      </c>
      <c r="E27" s="9">
        <v>180983</v>
      </c>
      <c r="F27" s="10">
        <v>1</v>
      </c>
      <c r="G27" s="9">
        <f>IF((((0.5*C27-E27)*F27)-(D27*0.5))&lt;0,0,ROUND((((0.5*C27-E27)*F27)-(D27*0.5)),0))</f>
        <v>20691</v>
      </c>
      <c r="H27" s="11">
        <v>213869</v>
      </c>
      <c r="I27" s="12">
        <v>1</v>
      </c>
      <c r="J27" s="11">
        <f>IF((((0.5*C27-H27)*I27)-(D27*0.5))&lt;0,0,ROUND((((0.5*C27-H27)*I27)-(D27*0.5)),0))</f>
        <v>0</v>
      </c>
      <c r="K27" s="11">
        <f>G27+J27</f>
        <v>20691</v>
      </c>
    </row>
    <row r="28" spans="1:11" x14ac:dyDescent="0.4">
      <c r="A28" s="7">
        <v>12002</v>
      </c>
      <c r="B28" s="7" t="s">
        <v>35</v>
      </c>
      <c r="C28" s="9">
        <v>339320</v>
      </c>
      <c r="D28" s="9">
        <v>626026.59750000003</v>
      </c>
      <c r="E28" s="9">
        <v>371058</v>
      </c>
      <c r="F28" s="10">
        <v>0.95</v>
      </c>
      <c r="G28" s="9">
        <f>IF((((0.5*C28-E28)*F28)-(D28*0.5))&lt;0,0,ROUND((((0.5*C28-E28)*F28)-(D28*0.5)),0))</f>
        <v>0</v>
      </c>
      <c r="H28" s="11">
        <v>457947</v>
      </c>
      <c r="I28" s="12">
        <v>0.8</v>
      </c>
      <c r="J28" s="11">
        <f>IF((((0.5*C28-H28)*I28)-(D28*0.5))&lt;0,0,ROUND((((0.5*C28-H28)*I28)-(D28*0.5)),0))</f>
        <v>0</v>
      </c>
      <c r="K28" s="11">
        <f>G28+J28</f>
        <v>0</v>
      </c>
    </row>
    <row r="29" spans="1:11" x14ac:dyDescent="0.4">
      <c r="A29" s="7">
        <v>50005</v>
      </c>
      <c r="B29" s="7" t="s">
        <v>121</v>
      </c>
      <c r="C29" s="9">
        <v>309401.40000000002</v>
      </c>
      <c r="D29" s="9">
        <v>0</v>
      </c>
      <c r="E29" s="9">
        <v>138797</v>
      </c>
      <c r="F29" s="10">
        <v>1</v>
      </c>
      <c r="G29" s="9">
        <f>IF((((0.5*C29-E29)*F29)-(D29*0.5))&lt;0,0,ROUND((((0.5*C29-E29)*F29)-(D29*0.5)),0))</f>
        <v>15904</v>
      </c>
      <c r="H29" s="11">
        <v>159732</v>
      </c>
      <c r="I29" s="12">
        <v>1</v>
      </c>
      <c r="J29" s="11">
        <f>IF((((0.5*C29-H29)*I29)-(D29*0.5))&lt;0,0,ROUND((((0.5*C29-H29)*I29)-(D29*0.5)),0))</f>
        <v>0</v>
      </c>
      <c r="K29" s="11">
        <f>G29+J29</f>
        <v>15904</v>
      </c>
    </row>
    <row r="30" spans="1:11" x14ac:dyDescent="0.4">
      <c r="A30" s="7">
        <v>59003</v>
      </c>
      <c r="B30" s="7" t="s">
        <v>144</v>
      </c>
      <c r="C30" s="9">
        <v>227342.40000000002</v>
      </c>
      <c r="D30" s="9">
        <v>415432.1</v>
      </c>
      <c r="E30" s="9">
        <v>168342</v>
      </c>
      <c r="F30" s="10">
        <v>1</v>
      </c>
      <c r="G30" s="9">
        <f>IF((((0.5*C30-E30)*F30)-(D30*0.5))&lt;0,0,ROUND((((0.5*C30-E30)*F30)-(D30*0.5)),0))</f>
        <v>0</v>
      </c>
      <c r="H30" s="11">
        <v>207524</v>
      </c>
      <c r="I30" s="12">
        <v>1</v>
      </c>
      <c r="J30" s="11">
        <f>IF((((0.5*C30-H30)*I30)-(D30*0.5))&lt;0,0,ROUND((((0.5*C30-H30)*I30)-(D30*0.5)),0))</f>
        <v>0</v>
      </c>
      <c r="K30" s="11">
        <f>G30+J30</f>
        <v>0</v>
      </c>
    </row>
    <row r="31" spans="1:11" x14ac:dyDescent="0.4">
      <c r="A31" s="7">
        <v>21003</v>
      </c>
      <c r="B31" s="7" t="s">
        <v>57</v>
      </c>
      <c r="C31" s="9">
        <v>257573.16</v>
      </c>
      <c r="D31" s="9">
        <v>996144.53</v>
      </c>
      <c r="E31" s="9">
        <v>258034</v>
      </c>
      <c r="F31" s="10">
        <v>0.62</v>
      </c>
      <c r="G31" s="9">
        <f>IF((((0.5*C31-E31)*F31)-(D31*0.5))&lt;0,0,ROUND((((0.5*C31-E31)*F31)-(D31*0.5)),0))</f>
        <v>0</v>
      </c>
      <c r="H31" s="11">
        <v>307390</v>
      </c>
      <c r="I31" s="12">
        <v>0.77</v>
      </c>
      <c r="J31" s="11">
        <f>IF((((0.5*C31-H31)*I31)-(D31*0.5))&lt;0,0,ROUND((((0.5*C31-H31)*I31)-(D31*0.5)),0))</f>
        <v>0</v>
      </c>
      <c r="K31" s="11">
        <f>G31+J31</f>
        <v>0</v>
      </c>
    </row>
    <row r="32" spans="1:11" x14ac:dyDescent="0.4">
      <c r="A32" s="7">
        <v>16001</v>
      </c>
      <c r="B32" s="7" t="s">
        <v>46</v>
      </c>
      <c r="C32" s="9">
        <v>889199.58400000003</v>
      </c>
      <c r="D32" s="9">
        <v>54981.959999999614</v>
      </c>
      <c r="E32" s="9">
        <v>509197</v>
      </c>
      <c r="F32" s="10">
        <v>1</v>
      </c>
      <c r="G32" s="9">
        <f>IF((((0.5*C32-E32)*F32)-(D32*0.5))&lt;0,0,ROUND((((0.5*C32-E32)*F32)-(D32*0.5)),0))</f>
        <v>0</v>
      </c>
      <c r="H32" s="11">
        <v>574330</v>
      </c>
      <c r="I32" s="12">
        <v>1</v>
      </c>
      <c r="J32" s="11">
        <f>IF((((0.5*C32-H32)*I32)-(D32*0.5))&lt;0,0,ROUND((((0.5*C32-H32)*I32)-(D32*0.5)),0))</f>
        <v>0</v>
      </c>
      <c r="K32" s="11">
        <f>G32+J32</f>
        <v>0</v>
      </c>
    </row>
    <row r="33" spans="1:11" x14ac:dyDescent="0.4">
      <c r="A33" s="7">
        <v>61008</v>
      </c>
      <c r="B33" s="7" t="s">
        <v>152</v>
      </c>
      <c r="C33" s="9">
        <v>1015829.6880000001</v>
      </c>
      <c r="D33" s="9">
        <v>0</v>
      </c>
      <c r="E33" s="9">
        <v>463762</v>
      </c>
      <c r="F33" s="10">
        <v>1</v>
      </c>
      <c r="G33" s="9">
        <f>IF((((0.5*C33-E33)*F33)-(D33*0.5))&lt;0,0,ROUND((((0.5*C33-E33)*F33)-(D33*0.5)),0))</f>
        <v>44153</v>
      </c>
      <c r="H33" s="11">
        <v>527320</v>
      </c>
      <c r="I33" s="12">
        <v>1</v>
      </c>
      <c r="J33" s="11">
        <f>IF((((0.5*C33-H33)*I33)-(D33*0.5))&lt;0,0,ROUND((((0.5*C33-H33)*I33)-(D33*0.5)),0))</f>
        <v>0</v>
      </c>
      <c r="K33" s="11">
        <f>G33+J33</f>
        <v>44153</v>
      </c>
    </row>
    <row r="34" spans="1:11" x14ac:dyDescent="0.4">
      <c r="A34" s="7">
        <v>38002</v>
      </c>
      <c r="B34" s="7" t="s">
        <v>89</v>
      </c>
      <c r="C34" s="9">
        <v>272363.59999999998</v>
      </c>
      <c r="D34" s="9">
        <v>120126.04999999999</v>
      </c>
      <c r="E34" s="9">
        <v>229636</v>
      </c>
      <c r="F34" s="10">
        <v>0.83</v>
      </c>
      <c r="G34" s="9">
        <f>IF((((0.5*C34-E34)*F34)-(D34*0.5))&lt;0,0,ROUND((((0.5*C34-E34)*F34)-(D34*0.5)),0))</f>
        <v>0</v>
      </c>
      <c r="H34" s="11">
        <v>281118</v>
      </c>
      <c r="I34" s="12">
        <v>0.77</v>
      </c>
      <c r="J34" s="11">
        <f>IF((((0.5*C34-H34)*I34)-(D34*0.5))&lt;0,0,ROUND((((0.5*C34-H34)*I34)-(D34*0.5)),0))</f>
        <v>0</v>
      </c>
      <c r="K34" s="11">
        <f>G34+J34</f>
        <v>0</v>
      </c>
    </row>
    <row r="35" spans="1:11" x14ac:dyDescent="0.4">
      <c r="A35" s="7">
        <v>49003</v>
      </c>
      <c r="B35" s="7" t="s">
        <v>115</v>
      </c>
      <c r="C35" s="9">
        <v>972404.20000000007</v>
      </c>
      <c r="D35" s="9">
        <v>0</v>
      </c>
      <c r="E35" s="9">
        <v>337473</v>
      </c>
      <c r="F35" s="10">
        <v>1</v>
      </c>
      <c r="G35" s="9">
        <f>IF((((0.5*C35-E35)*F35)-(D35*0.5))&lt;0,0,ROUND((((0.5*C35-E35)*F35)-(D35*0.5)),0))</f>
        <v>148729</v>
      </c>
      <c r="H35" s="11">
        <v>382859</v>
      </c>
      <c r="I35" s="12">
        <v>1</v>
      </c>
      <c r="J35" s="11">
        <f>IF((((0.5*C35-H35)*I35)-(D35*0.5))&lt;0,0,ROUND((((0.5*C35-H35)*I35)-(D35*0.5)),0))</f>
        <v>103343</v>
      </c>
      <c r="K35" s="11">
        <f>G35+J35</f>
        <v>252072</v>
      </c>
    </row>
    <row r="36" spans="1:11" x14ac:dyDescent="0.4">
      <c r="A36" s="7">
        <v>5006</v>
      </c>
      <c r="B36" s="7" t="s">
        <v>22</v>
      </c>
      <c r="C36" s="9">
        <v>305662.59999999998</v>
      </c>
      <c r="D36" s="9">
        <v>109924.04000000001</v>
      </c>
      <c r="E36" s="9">
        <v>235230</v>
      </c>
      <c r="F36" s="10">
        <v>1</v>
      </c>
      <c r="G36" s="9">
        <f>IF((((0.5*C36-E36)*F36)-(D36*0.5))&lt;0,0,ROUND((((0.5*C36-E36)*F36)-(D36*0.5)),0))</f>
        <v>0</v>
      </c>
      <c r="H36" s="11">
        <v>276319</v>
      </c>
      <c r="I36" s="12">
        <v>1</v>
      </c>
      <c r="J36" s="11">
        <f>IF((((0.5*C36-H36)*I36)-(D36*0.5))&lt;0,0,ROUND((((0.5*C36-H36)*I36)-(D36*0.5)),0))</f>
        <v>0</v>
      </c>
      <c r="K36" s="11">
        <f>G36+J36</f>
        <v>0</v>
      </c>
    </row>
    <row r="37" spans="1:11" x14ac:dyDescent="0.4">
      <c r="A37" s="7">
        <v>19004</v>
      </c>
      <c r="B37" s="7" t="s">
        <v>53</v>
      </c>
      <c r="C37" s="9">
        <v>425243.60000000003</v>
      </c>
      <c r="D37" s="9">
        <v>0</v>
      </c>
      <c r="E37" s="9">
        <v>316249</v>
      </c>
      <c r="F37" s="10">
        <v>1</v>
      </c>
      <c r="G37" s="9">
        <f>IF((((0.5*C37-E37)*F37)-(D37*0.5))&lt;0,0,ROUND((((0.5*C37-E37)*F37)-(D37*0.5)),0))</f>
        <v>0</v>
      </c>
      <c r="H37" s="11">
        <v>366552</v>
      </c>
      <c r="I37" s="12">
        <v>1</v>
      </c>
      <c r="J37" s="11">
        <f>IF((((0.5*C37-H37)*I37)-(D37*0.5))&lt;0,0,ROUND((((0.5*C37-H37)*I37)-(D37*0.5)),0))</f>
        <v>0</v>
      </c>
      <c r="K37" s="11">
        <f>G37+J37</f>
        <v>0</v>
      </c>
    </row>
    <row r="38" spans="1:11" x14ac:dyDescent="0.4">
      <c r="A38" s="7">
        <v>56002</v>
      </c>
      <c r="B38" s="7" t="s">
        <v>137</v>
      </c>
      <c r="C38" s="9">
        <v>262912.40000000002</v>
      </c>
      <c r="D38" s="9">
        <v>236221.34000000003</v>
      </c>
      <c r="E38" s="9">
        <v>273143</v>
      </c>
      <c r="F38" s="10">
        <v>0.99</v>
      </c>
      <c r="G38" s="9">
        <f>IF((((0.5*C38-E38)*F38)-(D38*0.5))&lt;0,0,ROUND((((0.5*C38-E38)*F38)-(D38*0.5)),0))</f>
        <v>0</v>
      </c>
      <c r="H38" s="11">
        <v>336479</v>
      </c>
      <c r="I38" s="12">
        <v>0.65</v>
      </c>
      <c r="J38" s="11">
        <f>IF((((0.5*C38-H38)*I38)-(D38*0.5))&lt;0,0,ROUND((((0.5*C38-H38)*I38)-(D38*0.5)),0))</f>
        <v>0</v>
      </c>
      <c r="K38" s="11">
        <f>G38+J38</f>
        <v>0</v>
      </c>
    </row>
    <row r="39" spans="1:11" x14ac:dyDescent="0.4">
      <c r="A39" s="7">
        <v>51001</v>
      </c>
      <c r="B39" s="7" t="s">
        <v>122</v>
      </c>
      <c r="C39" s="9">
        <v>2965089.8</v>
      </c>
      <c r="D39" s="9">
        <v>0</v>
      </c>
      <c r="E39" s="9">
        <v>312430</v>
      </c>
      <c r="F39" s="10">
        <v>1</v>
      </c>
      <c r="G39" s="9">
        <f>IF((((0.5*C39-E39)*F39)-(D39*0.5))&lt;0,0,ROUND((((0.5*C39-E39)*F39)-(D39*0.5)),0))</f>
        <v>1170115</v>
      </c>
      <c r="H39" s="11">
        <v>359351</v>
      </c>
      <c r="I39" s="12">
        <v>1</v>
      </c>
      <c r="J39" s="11">
        <f>IF((((0.5*C39-H39)*I39)-(D39*0.5))&lt;0,0,ROUND((((0.5*C39-H39)*I39)-(D39*0.5)),0))</f>
        <v>1123194</v>
      </c>
      <c r="K39" s="11">
        <f>G39+J39</f>
        <v>2293309</v>
      </c>
    </row>
    <row r="40" spans="1:11" x14ac:dyDescent="0.4">
      <c r="A40" s="7">
        <v>64002</v>
      </c>
      <c r="B40" s="7" t="s">
        <v>157</v>
      </c>
      <c r="C40" s="9">
        <v>428616.2</v>
      </c>
      <c r="D40" s="9">
        <v>0</v>
      </c>
      <c r="E40" s="9">
        <v>87399</v>
      </c>
      <c r="F40" s="10">
        <v>1</v>
      </c>
      <c r="G40" s="9">
        <f>IF((((0.5*C40-E40)*F40)-(D40*0.5))&lt;0,0,ROUND((((0.5*C40-E40)*F40)-(D40*0.5)),0))</f>
        <v>126909</v>
      </c>
      <c r="H40" s="11">
        <v>111832</v>
      </c>
      <c r="I40" s="12">
        <v>1</v>
      </c>
      <c r="J40" s="11">
        <f>IF((((0.5*C40-H40)*I40)-(D40*0.5))&lt;0,0,ROUND((((0.5*C40-H40)*I40)-(D40*0.5)),0))</f>
        <v>102476</v>
      </c>
      <c r="K40" s="11">
        <f>G40+J40</f>
        <v>229385</v>
      </c>
    </row>
    <row r="41" spans="1:11" x14ac:dyDescent="0.4">
      <c r="A41" s="7">
        <v>20001</v>
      </c>
      <c r="B41" s="7" t="s">
        <v>54</v>
      </c>
      <c r="C41" s="9">
        <v>815521.71200000006</v>
      </c>
      <c r="D41" s="9">
        <v>176858.09249999997</v>
      </c>
      <c r="E41" s="9">
        <v>91798</v>
      </c>
      <c r="F41" s="10">
        <v>1</v>
      </c>
      <c r="G41" s="9">
        <f>IF((((0.5*C41-E41)*F41)-(D41*0.5))&lt;0,0,ROUND((((0.5*C41-E41)*F41)-(D41*0.5)),0))</f>
        <v>227534</v>
      </c>
      <c r="H41" s="11">
        <v>114622</v>
      </c>
      <c r="I41" s="12">
        <v>1</v>
      </c>
      <c r="J41" s="11">
        <f>IF((((0.5*C41-H41)*I41)-(D41*0.5))&lt;0,0,ROUND((((0.5*C41-H41)*I41)-(D41*0.5)),0))</f>
        <v>204710</v>
      </c>
      <c r="K41" s="11">
        <f>G41+J41</f>
        <v>432244</v>
      </c>
    </row>
    <row r="42" spans="1:11" x14ac:dyDescent="0.4">
      <c r="A42" s="7">
        <v>23001</v>
      </c>
      <c r="B42" s="7" t="s">
        <v>61</v>
      </c>
      <c r="C42" s="9">
        <v>135665</v>
      </c>
      <c r="D42" s="9">
        <v>0</v>
      </c>
      <c r="E42" s="9">
        <v>75493</v>
      </c>
      <c r="F42" s="10">
        <v>1</v>
      </c>
      <c r="G42" s="9">
        <f>IF((((0.5*C42-E42)*F42)-(D42*0.5))&lt;0,0,ROUND((((0.5*C42-E42)*F42)-(D42*0.5)),0))</f>
        <v>0</v>
      </c>
      <c r="H42" s="11">
        <v>91322</v>
      </c>
      <c r="I42" s="12">
        <v>1</v>
      </c>
      <c r="J42" s="11">
        <f>IF((((0.5*C42-H42)*I42)-(D42*0.5))&lt;0,0,ROUND((((0.5*C42-H42)*I42)-(D42*0.5)),0))</f>
        <v>0</v>
      </c>
      <c r="K42" s="11">
        <f>G42+J42</f>
        <v>0</v>
      </c>
    </row>
    <row r="43" spans="1:11" x14ac:dyDescent="0.4">
      <c r="A43" s="7">
        <v>22005</v>
      </c>
      <c r="B43" s="7" t="s">
        <v>59</v>
      </c>
      <c r="C43" s="9">
        <v>86771.776000000013</v>
      </c>
      <c r="D43" s="9">
        <v>211976.24</v>
      </c>
      <c r="E43" s="9">
        <v>248003</v>
      </c>
      <c r="F43" s="10">
        <v>0.41</v>
      </c>
      <c r="G43" s="9">
        <f>IF((((0.5*C43-E43)*F43)-(D43*0.5))&lt;0,0,ROUND((((0.5*C43-E43)*F43)-(D43*0.5)),0))</f>
        <v>0</v>
      </c>
      <c r="H43" s="11">
        <v>305406</v>
      </c>
      <c r="I43" s="12">
        <v>0.61</v>
      </c>
      <c r="J43" s="11">
        <f>IF((((0.5*C43-H43)*I43)-(D43*0.5))&lt;0,0,ROUND((((0.5*C43-H43)*I43)-(D43*0.5)),0))</f>
        <v>0</v>
      </c>
      <c r="K43" s="11">
        <f>G43+J43</f>
        <v>0</v>
      </c>
    </row>
    <row r="44" spans="1:11" x14ac:dyDescent="0.4">
      <c r="A44" s="7">
        <v>16002</v>
      </c>
      <c r="B44" s="7" t="s">
        <v>47</v>
      </c>
      <c r="C44" s="9">
        <v>6001.6</v>
      </c>
      <c r="D44" s="9">
        <v>336.99000000000524</v>
      </c>
      <c r="E44" s="9">
        <v>23863</v>
      </c>
      <c r="F44" s="10">
        <v>0.16</v>
      </c>
      <c r="G44" s="9">
        <f>IF((((0.5*C44-E44)*F44)-(D44*0.5))&lt;0,0,ROUND((((0.5*C44-E44)*F44)-(D44*0.5)),0))</f>
        <v>0</v>
      </c>
      <c r="H44" s="11">
        <v>28051</v>
      </c>
      <c r="I44" s="12">
        <v>0.36</v>
      </c>
      <c r="J44" s="11">
        <f>IF((((0.5*C44-H44)*I44)-(D44*0.5))&lt;0,0,ROUND((((0.5*C44-H44)*I44)-(D44*0.5)),0))</f>
        <v>0</v>
      </c>
      <c r="K44" s="11">
        <f>G44+J44</f>
        <v>0</v>
      </c>
    </row>
    <row r="45" spans="1:11" x14ac:dyDescent="0.4">
      <c r="A45" s="7">
        <v>61007</v>
      </c>
      <c r="B45" s="7" t="s">
        <v>151</v>
      </c>
      <c r="C45" s="9">
        <v>646364</v>
      </c>
      <c r="D45" s="9">
        <v>0</v>
      </c>
      <c r="E45" s="9">
        <v>309276</v>
      </c>
      <c r="F45" s="10">
        <v>1</v>
      </c>
      <c r="G45" s="9">
        <f>IF((((0.5*C45-E45)*F45)-(D45*0.5))&lt;0,0,ROUND((((0.5*C45-E45)*F45)-(D45*0.5)),0))</f>
        <v>13906</v>
      </c>
      <c r="H45" s="11">
        <v>336930</v>
      </c>
      <c r="I45" s="12">
        <v>1</v>
      </c>
      <c r="J45" s="11">
        <f>IF((((0.5*C45-H45)*I45)-(D45*0.5))&lt;0,0,ROUND((((0.5*C45-H45)*I45)-(D45*0.5)),0))</f>
        <v>0</v>
      </c>
      <c r="K45" s="11">
        <f>G45+J45</f>
        <v>13906</v>
      </c>
    </row>
    <row r="46" spans="1:11" x14ac:dyDescent="0.4">
      <c r="A46" s="7">
        <v>5003</v>
      </c>
      <c r="B46" s="7" t="s">
        <v>20</v>
      </c>
      <c r="C46" s="9">
        <v>266265.2</v>
      </c>
      <c r="D46" s="9">
        <v>0</v>
      </c>
      <c r="E46" s="9">
        <v>207381</v>
      </c>
      <c r="F46" s="10">
        <v>1</v>
      </c>
      <c r="G46" s="9">
        <f>IF((((0.5*C46-E46)*F46)-(D46*0.5))&lt;0,0,ROUND((((0.5*C46-E46)*F46)-(D46*0.5)),0))</f>
        <v>0</v>
      </c>
      <c r="H46" s="11">
        <v>257566</v>
      </c>
      <c r="I46" s="12">
        <v>1</v>
      </c>
      <c r="J46" s="11">
        <f>IF((((0.5*C46-H46)*I46)-(D46*0.5))&lt;0,0,ROUND((((0.5*C46-H46)*I46)-(D46*0.5)),0))</f>
        <v>0</v>
      </c>
      <c r="K46" s="11">
        <f>G46+J46</f>
        <v>0</v>
      </c>
    </row>
    <row r="47" spans="1:11" x14ac:dyDescent="0.4">
      <c r="A47" s="7">
        <v>28002</v>
      </c>
      <c r="B47" s="7" t="s">
        <v>73</v>
      </c>
      <c r="C47" s="9">
        <v>286894.59999999998</v>
      </c>
      <c r="D47" s="9">
        <v>0</v>
      </c>
      <c r="E47" s="9">
        <v>174147</v>
      </c>
      <c r="F47" s="10">
        <v>1</v>
      </c>
      <c r="G47" s="9">
        <f>IF((((0.5*C47-E47)*F47)-(D47*0.5))&lt;0,0,ROUND((((0.5*C47-E47)*F47)-(D47*0.5)),0))</f>
        <v>0</v>
      </c>
      <c r="H47" s="11">
        <v>207172</v>
      </c>
      <c r="I47" s="12">
        <v>1</v>
      </c>
      <c r="J47" s="11">
        <f>IF((((0.5*C47-H47)*I47)-(D47*0.5))&lt;0,0,ROUND((((0.5*C47-H47)*I47)-(D47*0.5)),0))</f>
        <v>0</v>
      </c>
      <c r="K47" s="11">
        <f>G47+J47</f>
        <v>0</v>
      </c>
    </row>
    <row r="48" spans="1:11" x14ac:dyDescent="0.4">
      <c r="A48" s="7">
        <v>17001</v>
      </c>
      <c r="B48" s="7" t="s">
        <v>48</v>
      </c>
      <c r="C48" s="9">
        <v>240897.6</v>
      </c>
      <c r="D48" s="9">
        <v>0</v>
      </c>
      <c r="E48" s="9">
        <v>83087</v>
      </c>
      <c r="F48" s="10">
        <v>1</v>
      </c>
      <c r="G48" s="9">
        <f>IF((((0.5*C48-E48)*F48)-(D48*0.5))&lt;0,0,ROUND((((0.5*C48-E48)*F48)-(D48*0.5)),0))</f>
        <v>37362</v>
      </c>
      <c r="H48" s="11">
        <v>98603</v>
      </c>
      <c r="I48" s="12">
        <v>1</v>
      </c>
      <c r="J48" s="11">
        <f>IF((((0.5*C48-H48)*I48)-(D48*0.5))&lt;0,0,ROUND((((0.5*C48-H48)*I48)-(D48*0.5)),0))</f>
        <v>21846</v>
      </c>
      <c r="K48" s="11">
        <f>G48+J48</f>
        <v>59208</v>
      </c>
    </row>
    <row r="49" spans="1:11" x14ac:dyDescent="0.4">
      <c r="A49" s="7">
        <v>44001</v>
      </c>
      <c r="B49" s="7" t="s">
        <v>105</v>
      </c>
      <c r="C49" s="9">
        <v>192003.8</v>
      </c>
      <c r="D49" s="9">
        <v>107860.39000000001</v>
      </c>
      <c r="E49" s="9">
        <v>221230</v>
      </c>
      <c r="F49" s="10">
        <v>0.28999999999999998</v>
      </c>
      <c r="G49" s="9">
        <f>IF((((0.5*C49-E49)*F49)-(D49*0.5))&lt;0,0,ROUND((((0.5*C49-E49)*F49)-(D49*0.5)),0))</f>
        <v>0</v>
      </c>
      <c r="H49" s="11">
        <v>274302</v>
      </c>
      <c r="I49" s="12">
        <v>1</v>
      </c>
      <c r="J49" s="11">
        <f>IF((((0.5*C49-H49)*I49)-(D49*0.5))&lt;0,0,ROUND((((0.5*C49-H49)*I49)-(D49*0.5)),0))</f>
        <v>0</v>
      </c>
      <c r="K49" s="11">
        <f>G49+J49</f>
        <v>0</v>
      </c>
    </row>
    <row r="50" spans="1:11" x14ac:dyDescent="0.4">
      <c r="A50" s="7">
        <v>46002</v>
      </c>
      <c r="B50" s="7" t="s">
        <v>110</v>
      </c>
      <c r="C50" s="9">
        <v>106937.60000000001</v>
      </c>
      <c r="D50" s="9">
        <v>0</v>
      </c>
      <c r="E50" s="9">
        <v>67157</v>
      </c>
      <c r="F50" s="10">
        <v>1</v>
      </c>
      <c r="G50" s="9">
        <f>IF((((0.5*C50-E50)*F50)-(D50*0.5))&lt;0,0,ROUND((((0.5*C50-E50)*F50)-(D50*0.5)),0))</f>
        <v>0</v>
      </c>
      <c r="H50" s="11">
        <v>79270</v>
      </c>
      <c r="I50" s="12">
        <v>1</v>
      </c>
      <c r="J50" s="11">
        <f>IF((((0.5*C50-H50)*I50)-(D50*0.5))&lt;0,0,ROUND((((0.5*C50-H50)*I50)-(D50*0.5)),0))</f>
        <v>0</v>
      </c>
      <c r="K50" s="11">
        <f>G50+J50</f>
        <v>0</v>
      </c>
    </row>
    <row r="51" spans="1:11" x14ac:dyDescent="0.4">
      <c r="A51" s="7">
        <v>24004</v>
      </c>
      <c r="B51" s="7" t="s">
        <v>64</v>
      </c>
      <c r="C51" s="9">
        <v>322662</v>
      </c>
      <c r="D51" s="9">
        <v>213170.21500000003</v>
      </c>
      <c r="E51" s="9">
        <v>462143</v>
      </c>
      <c r="F51" s="10">
        <v>0.45</v>
      </c>
      <c r="G51" s="9">
        <f>IF((((0.5*C51-E51)*F51)-(D51*0.5))&lt;0,0,ROUND((((0.5*C51-E51)*F51)-(D51*0.5)),0))</f>
        <v>0</v>
      </c>
      <c r="H51" s="11">
        <v>569687</v>
      </c>
      <c r="I51" s="12">
        <v>0.3</v>
      </c>
      <c r="J51" s="11">
        <f>IF((((0.5*C51-H51)*I51)-(D51*0.5))&lt;0,0,ROUND((((0.5*C51-H51)*I51)-(D51*0.5)),0))</f>
        <v>0</v>
      </c>
      <c r="K51" s="11">
        <f>G51+J51</f>
        <v>0</v>
      </c>
    </row>
    <row r="52" spans="1:11" x14ac:dyDescent="0.4">
      <c r="A52" s="7">
        <v>50003</v>
      </c>
      <c r="B52" s="7" t="s">
        <v>120</v>
      </c>
      <c r="C52" s="9">
        <v>854156.7840000001</v>
      </c>
      <c r="D52" s="9">
        <v>0</v>
      </c>
      <c r="E52" s="9">
        <v>285699</v>
      </c>
      <c r="F52" s="10">
        <v>1</v>
      </c>
      <c r="G52" s="9">
        <f>IF((((0.5*C52-E52)*F52)-(D52*0.5))&lt;0,0,ROUND((((0.5*C52-E52)*F52)-(D52*0.5)),0))</f>
        <v>141379</v>
      </c>
      <c r="H52" s="11">
        <v>326739</v>
      </c>
      <c r="I52" s="12">
        <v>1</v>
      </c>
      <c r="J52" s="11">
        <f>IF((((0.5*C52-H52)*I52)-(D52*0.5))&lt;0,0,ROUND((((0.5*C52-H52)*I52)-(D52*0.5)),0))</f>
        <v>100339</v>
      </c>
      <c r="K52" s="11">
        <f>G52+J52</f>
        <v>241718</v>
      </c>
    </row>
    <row r="53" spans="1:11" x14ac:dyDescent="0.4">
      <c r="A53" s="7">
        <v>14001</v>
      </c>
      <c r="B53" s="7" t="s">
        <v>39</v>
      </c>
      <c r="C53" s="9">
        <v>211894.40000000002</v>
      </c>
      <c r="D53" s="9">
        <v>0</v>
      </c>
      <c r="E53" s="9">
        <v>80997</v>
      </c>
      <c r="F53" s="10">
        <v>1</v>
      </c>
      <c r="G53" s="9">
        <f>IF((((0.5*C53-E53)*F53)-(D53*0.5))&lt;0,0,ROUND((((0.5*C53-E53)*F53)-(D53*0.5)),0))</f>
        <v>24950</v>
      </c>
      <c r="H53" s="11">
        <v>92006</v>
      </c>
      <c r="I53" s="12">
        <v>1</v>
      </c>
      <c r="J53" s="11">
        <f>IF((((0.5*C53-H53)*I53)-(D53*0.5))&lt;0,0,ROUND((((0.5*C53-H53)*I53)-(D53*0.5)),0))</f>
        <v>13941</v>
      </c>
      <c r="K53" s="11">
        <f>G53+J53</f>
        <v>38891</v>
      </c>
    </row>
    <row r="54" spans="1:11" x14ac:dyDescent="0.4">
      <c r="A54" s="7">
        <v>6002</v>
      </c>
      <c r="B54" s="7" t="s">
        <v>24</v>
      </c>
      <c r="C54" s="9">
        <v>181874.2</v>
      </c>
      <c r="D54" s="9">
        <v>484615.72</v>
      </c>
      <c r="E54" s="9">
        <v>151420</v>
      </c>
      <c r="F54" s="10">
        <v>1</v>
      </c>
      <c r="G54" s="9">
        <f>IF((((0.5*C54-E54)*F54)-(D54*0.5))&lt;0,0,ROUND((((0.5*C54-E54)*F54)-(D54*0.5)),0))</f>
        <v>0</v>
      </c>
      <c r="H54" s="11">
        <v>186345</v>
      </c>
      <c r="I54" s="12">
        <v>1</v>
      </c>
      <c r="J54" s="11">
        <f>IF((((0.5*C54-H54)*I54)-(D54*0.5))&lt;0,0,ROUND((((0.5*C54-H54)*I54)-(D54*0.5)),0))</f>
        <v>0</v>
      </c>
      <c r="K54" s="11">
        <f>G54+J54</f>
        <v>0</v>
      </c>
    </row>
    <row r="55" spans="1:11" x14ac:dyDescent="0.4">
      <c r="A55" s="7">
        <v>33001</v>
      </c>
      <c r="B55" s="7" t="s">
        <v>80</v>
      </c>
      <c r="C55" s="9">
        <v>382612.6</v>
      </c>
      <c r="D55" s="9">
        <v>0</v>
      </c>
      <c r="E55" s="9">
        <v>233159</v>
      </c>
      <c r="F55" s="10">
        <v>1</v>
      </c>
      <c r="G55" s="9">
        <f>IF((((0.5*C55-E55)*F55)-(D55*0.5))&lt;0,0,ROUND((((0.5*C55-E55)*F55)-(D55*0.5)),0))</f>
        <v>0</v>
      </c>
      <c r="H55" s="11">
        <v>278626</v>
      </c>
      <c r="I55" s="12">
        <v>1</v>
      </c>
      <c r="J55" s="11">
        <f>IF((((0.5*C55-H55)*I55)-(D55*0.5))&lt;0,0,ROUND((((0.5*C55-H55)*I55)-(D55*0.5)),0))</f>
        <v>0</v>
      </c>
      <c r="K55" s="11">
        <f>G55+J55</f>
        <v>0</v>
      </c>
    </row>
    <row r="56" spans="1:11" x14ac:dyDescent="0.4">
      <c r="A56" s="7">
        <v>49004</v>
      </c>
      <c r="B56" s="7" t="s">
        <v>116</v>
      </c>
      <c r="C56" s="9">
        <v>485765.60000000003</v>
      </c>
      <c r="D56" s="9">
        <v>0</v>
      </c>
      <c r="E56" s="9">
        <v>164639</v>
      </c>
      <c r="F56" s="10">
        <v>1</v>
      </c>
      <c r="G56" s="9">
        <f>IF((((0.5*C56-E56)*F56)-(D56*0.5))&lt;0,0,ROUND((((0.5*C56-E56)*F56)-(D56*0.5)),0))</f>
        <v>78244</v>
      </c>
      <c r="H56" s="11">
        <v>182628</v>
      </c>
      <c r="I56" s="12">
        <v>1</v>
      </c>
      <c r="J56" s="11">
        <f>IF((((0.5*C56-H56)*I56)-(D56*0.5))&lt;0,0,ROUND((((0.5*C56-H56)*I56)-(D56*0.5)),0))</f>
        <v>60255</v>
      </c>
      <c r="K56" s="11">
        <f>G56+J56</f>
        <v>138499</v>
      </c>
    </row>
    <row r="57" spans="1:11" x14ac:dyDescent="0.4">
      <c r="A57" s="7">
        <v>63001</v>
      </c>
      <c r="B57" s="7" t="s">
        <v>155</v>
      </c>
      <c r="C57" s="9">
        <v>404172.2</v>
      </c>
      <c r="D57" s="9">
        <v>0</v>
      </c>
      <c r="E57" s="9">
        <v>76449</v>
      </c>
      <c r="F57" s="10">
        <v>1</v>
      </c>
      <c r="G57" s="9">
        <f>IF((((0.5*C57-E57)*F57)-(D57*0.5))&lt;0,0,ROUND((((0.5*C57-E57)*F57)-(D57*0.5)),0))</f>
        <v>125637</v>
      </c>
      <c r="H57" s="11">
        <v>88879</v>
      </c>
      <c r="I57" s="12">
        <v>1</v>
      </c>
      <c r="J57" s="11">
        <f>IF((((0.5*C57-H57)*I57)-(D57*0.5))&lt;0,0,ROUND((((0.5*C57-H57)*I57)-(D57*0.5)),0))</f>
        <v>113207</v>
      </c>
      <c r="K57" s="11">
        <f>G57+J57</f>
        <v>238844</v>
      </c>
    </row>
    <row r="58" spans="1:11" x14ac:dyDescent="0.4">
      <c r="A58" s="7">
        <v>53001</v>
      </c>
      <c r="B58" s="7" t="s">
        <v>129</v>
      </c>
      <c r="C58" s="9">
        <v>323027</v>
      </c>
      <c r="D58" s="9">
        <v>292951.96999999997</v>
      </c>
      <c r="E58" s="9">
        <v>153146</v>
      </c>
      <c r="F58" s="10">
        <v>1</v>
      </c>
      <c r="G58" s="9">
        <f>IF((((0.5*C58-E58)*F58)-(D58*0.5))&lt;0,0,ROUND((((0.5*C58-E58)*F58)-(D58*0.5)),0))</f>
        <v>0</v>
      </c>
      <c r="H58" s="11">
        <v>188008</v>
      </c>
      <c r="I58" s="12">
        <v>0.84</v>
      </c>
      <c r="J58" s="11">
        <f>IF((((0.5*C58-H58)*I58)-(D58*0.5))&lt;0,0,ROUND((((0.5*C58-H58)*I58)-(D58*0.5)),0))</f>
        <v>0</v>
      </c>
      <c r="K58" s="11">
        <f>G58+J58</f>
        <v>0</v>
      </c>
    </row>
    <row r="59" spans="1:11" x14ac:dyDescent="0.4">
      <c r="A59" s="7">
        <v>25003</v>
      </c>
      <c r="B59" s="7" t="s">
        <v>66</v>
      </c>
      <c r="C59" s="9">
        <v>106550.39999999999</v>
      </c>
      <c r="D59" s="9">
        <v>389989.56</v>
      </c>
      <c r="E59" s="9">
        <v>157281</v>
      </c>
      <c r="F59" s="10">
        <v>1</v>
      </c>
      <c r="G59" s="9">
        <f>IF((((0.5*C59-E59)*F59)-(D59*0.5))&lt;0,0,ROUND((((0.5*C59-E59)*F59)-(D59*0.5)),0))</f>
        <v>0</v>
      </c>
      <c r="H59" s="11">
        <v>191957</v>
      </c>
      <c r="I59" s="12">
        <v>0</v>
      </c>
      <c r="J59" s="11">
        <f>IF((((0.5*C59-H59)*I59)-(D59*0.5))&lt;0,0,ROUND((((0.5*C59-H59)*I59)-(D59*0.5)),0))</f>
        <v>0</v>
      </c>
      <c r="K59" s="11">
        <f>G59+J59</f>
        <v>0</v>
      </c>
    </row>
    <row r="60" spans="1:11" x14ac:dyDescent="0.4">
      <c r="A60" s="7">
        <v>26004</v>
      </c>
      <c r="B60" s="7" t="s">
        <v>69</v>
      </c>
      <c r="C60" s="9">
        <v>408699.2</v>
      </c>
      <c r="D60" s="9">
        <v>51107.850000000006</v>
      </c>
      <c r="E60" s="9">
        <v>163578</v>
      </c>
      <c r="F60" s="10">
        <v>1</v>
      </c>
      <c r="G60" s="9">
        <f>IF((((0.5*C60-E60)*F60)-(D60*0.5))&lt;0,0,ROUND((((0.5*C60-E60)*F60)-(D60*0.5)),0))</f>
        <v>15218</v>
      </c>
      <c r="H60" s="11">
        <v>198540</v>
      </c>
      <c r="I60" s="12">
        <v>1</v>
      </c>
      <c r="J60" s="11">
        <f>IF((((0.5*C60-H60)*I60)-(D60*0.5))&lt;0,0,ROUND((((0.5*C60-H60)*I60)-(D60*0.5)),0))</f>
        <v>0</v>
      </c>
      <c r="K60" s="11">
        <f>G60+J60</f>
        <v>15218</v>
      </c>
    </row>
    <row r="61" spans="1:11" x14ac:dyDescent="0.4">
      <c r="A61" s="7">
        <v>6006</v>
      </c>
      <c r="B61" s="7" t="s">
        <v>26</v>
      </c>
      <c r="C61" s="9">
        <v>606398</v>
      </c>
      <c r="D61" s="9">
        <v>0</v>
      </c>
      <c r="E61" s="9">
        <v>653882</v>
      </c>
      <c r="F61" s="10">
        <v>0.52</v>
      </c>
      <c r="G61" s="9">
        <f>IF((((0.5*C61-E61)*F61)-(D61*0.5))&lt;0,0,ROUND((((0.5*C61-E61)*F61)-(D61*0.5)),0))</f>
        <v>0</v>
      </c>
      <c r="H61" s="11">
        <v>805089</v>
      </c>
      <c r="I61" s="12">
        <v>0.5</v>
      </c>
      <c r="J61" s="11">
        <f>IF((((0.5*C61-H61)*I61)-(D61*0.5))&lt;0,0,ROUND((((0.5*C61-H61)*I61)-(D61*0.5)),0))</f>
        <v>0</v>
      </c>
      <c r="K61" s="11">
        <f>G61+J61</f>
        <v>0</v>
      </c>
    </row>
    <row r="62" spans="1:11" x14ac:dyDescent="0.4">
      <c r="A62" s="7">
        <v>27001</v>
      </c>
      <c r="B62" s="7" t="s">
        <v>71</v>
      </c>
      <c r="C62" s="9">
        <v>251431.40000000002</v>
      </c>
      <c r="D62" s="9">
        <v>857703.62</v>
      </c>
      <c r="E62" s="9">
        <v>253785</v>
      </c>
      <c r="F62" s="10">
        <v>0.83</v>
      </c>
      <c r="G62" s="9">
        <f>IF((((0.5*C62-E62)*F62)-(D62*0.5))&lt;0,0,ROUND((((0.5*C62-E62)*F62)-(D62*0.5)),0))</f>
        <v>0</v>
      </c>
      <c r="H62" s="11">
        <v>301037</v>
      </c>
      <c r="I62" s="12">
        <v>0.38</v>
      </c>
      <c r="J62" s="11">
        <f>IF((((0.5*C62-H62)*I62)-(D62*0.5))&lt;0,0,ROUND((((0.5*C62-H62)*I62)-(D62*0.5)),0))</f>
        <v>0</v>
      </c>
      <c r="K62" s="11">
        <f>G62+J62</f>
        <v>0</v>
      </c>
    </row>
    <row r="63" spans="1:11" x14ac:dyDescent="0.4">
      <c r="A63" s="7">
        <v>28003</v>
      </c>
      <c r="B63" s="7" t="s">
        <v>74</v>
      </c>
      <c r="C63" s="9">
        <v>615938.60800000001</v>
      </c>
      <c r="D63" s="9">
        <v>0</v>
      </c>
      <c r="E63" s="9">
        <v>324954</v>
      </c>
      <c r="F63" s="10">
        <v>1</v>
      </c>
      <c r="G63" s="9">
        <f>IF((((0.5*C63-E63)*F63)-(D63*0.5))&lt;0,0,ROUND((((0.5*C63-E63)*F63)-(D63*0.5)),0))</f>
        <v>0</v>
      </c>
      <c r="H63" s="11">
        <v>403396</v>
      </c>
      <c r="I63" s="12">
        <v>1</v>
      </c>
      <c r="J63" s="11">
        <f>IF((((0.5*C63-H63)*I63)-(D63*0.5))&lt;0,0,ROUND((((0.5*C63-H63)*I63)-(D63*0.5)),0))</f>
        <v>0</v>
      </c>
      <c r="K63" s="11">
        <f>G63+J63</f>
        <v>0</v>
      </c>
    </row>
    <row r="64" spans="1:11" x14ac:dyDescent="0.4">
      <c r="A64" s="7">
        <v>30001</v>
      </c>
      <c r="B64" s="7" t="s">
        <v>76</v>
      </c>
      <c r="C64" s="9">
        <v>454788.6</v>
      </c>
      <c r="D64" s="9">
        <v>16472.287500000035</v>
      </c>
      <c r="E64" s="9">
        <v>196121</v>
      </c>
      <c r="F64" s="10">
        <v>1</v>
      </c>
      <c r="G64" s="9">
        <f>IF((((0.5*C64-E64)*F64)-(D64*0.5))&lt;0,0,ROUND((((0.5*C64-E64)*F64)-(D64*0.5)),0))</f>
        <v>23037</v>
      </c>
      <c r="H64" s="11">
        <v>239811</v>
      </c>
      <c r="I64" s="12">
        <v>1</v>
      </c>
      <c r="J64" s="11">
        <f>IF((((0.5*C64-H64)*I64)-(D64*0.5))&lt;0,0,ROUND((((0.5*C64-H64)*I64)-(D64*0.5)),0))</f>
        <v>0</v>
      </c>
      <c r="K64" s="11">
        <f>G64+J64</f>
        <v>23037</v>
      </c>
    </row>
    <row r="65" spans="1:11" x14ac:dyDescent="0.4">
      <c r="A65" s="7">
        <v>31001</v>
      </c>
      <c r="B65" s="7" t="s">
        <v>78</v>
      </c>
      <c r="C65" s="9">
        <v>153141.6</v>
      </c>
      <c r="D65" s="9">
        <v>116120.17000000001</v>
      </c>
      <c r="E65" s="9">
        <v>168354</v>
      </c>
      <c r="F65" s="10">
        <v>0.56000000000000005</v>
      </c>
      <c r="G65" s="9">
        <f>IF((((0.5*C65-E65)*F65)-(D65*0.5))&lt;0,0,ROUND((((0.5*C65-E65)*F65)-(D65*0.5)),0))</f>
        <v>0</v>
      </c>
      <c r="H65" s="11">
        <v>203170</v>
      </c>
      <c r="I65" s="12">
        <v>0.6</v>
      </c>
      <c r="J65" s="11">
        <f>IF((((0.5*C65-H65)*I65)-(D65*0.5))&lt;0,0,ROUND((((0.5*C65-H65)*I65)-(D65*0.5)),0))</f>
        <v>0</v>
      </c>
      <c r="K65" s="11">
        <f>G65+J65</f>
        <v>0</v>
      </c>
    </row>
    <row r="66" spans="1:11" x14ac:dyDescent="0.4">
      <c r="A66" s="7">
        <v>41002</v>
      </c>
      <c r="B66" s="7" t="s">
        <v>98</v>
      </c>
      <c r="C66" s="9">
        <v>4364259.1359999999</v>
      </c>
      <c r="D66" s="9">
        <v>0</v>
      </c>
      <c r="E66" s="9">
        <v>1126888</v>
      </c>
      <c r="F66" s="10">
        <v>1</v>
      </c>
      <c r="G66" s="9">
        <f>IF((((0.5*C66-E66)*F66)-(D66*0.5))&lt;0,0,ROUND((((0.5*C66-E66)*F66)-(D66*0.5)),0))</f>
        <v>1055242</v>
      </c>
      <c r="H66" s="11">
        <v>1361365</v>
      </c>
      <c r="I66" s="12">
        <v>1</v>
      </c>
      <c r="J66" s="11">
        <f>IF((((0.5*C66-H66)*I66)-(D66*0.5))&lt;0,0,ROUND((((0.5*C66-H66)*I66)-(D66*0.5)),0))</f>
        <v>820765</v>
      </c>
      <c r="K66" s="11">
        <f>G66+J66</f>
        <v>1876007</v>
      </c>
    </row>
    <row r="67" spans="1:11" x14ac:dyDescent="0.4">
      <c r="A67" s="7">
        <v>14002</v>
      </c>
      <c r="B67" s="7" t="s">
        <v>40</v>
      </c>
      <c r="C67" s="9">
        <v>115753.60000000001</v>
      </c>
      <c r="D67" s="9">
        <v>0</v>
      </c>
      <c r="E67" s="9">
        <v>64938</v>
      </c>
      <c r="F67" s="10">
        <v>1</v>
      </c>
      <c r="G67" s="9">
        <f>IF((((0.5*C67-E67)*F67)-(D67*0.5))&lt;0,0,ROUND((((0.5*C67-E67)*F67)-(D67*0.5)),0))</f>
        <v>0</v>
      </c>
      <c r="H67" s="11">
        <v>74424</v>
      </c>
      <c r="I67" s="12">
        <v>1</v>
      </c>
      <c r="J67" s="11">
        <f>IF((((0.5*C67-H67)*I67)-(D67*0.5))&lt;0,0,ROUND((((0.5*C67-H67)*I67)-(D67*0.5)),0))</f>
        <v>0</v>
      </c>
      <c r="K67" s="11">
        <f>G67+J67</f>
        <v>0</v>
      </c>
    </row>
    <row r="68" spans="1:11" x14ac:dyDescent="0.4">
      <c r="A68" s="7">
        <v>10001</v>
      </c>
      <c r="B68" s="7" t="s">
        <v>31</v>
      </c>
      <c r="C68" s="9">
        <v>134580.38400000002</v>
      </c>
      <c r="D68" s="9">
        <v>13686.61</v>
      </c>
      <c r="E68" s="9">
        <v>104757</v>
      </c>
      <c r="F68" s="10">
        <v>1</v>
      </c>
      <c r="G68" s="9">
        <f>IF((((0.5*C68-E68)*F68)-(D68*0.5))&lt;0,0,ROUND((((0.5*C68-E68)*F68)-(D68*0.5)),0))</f>
        <v>0</v>
      </c>
      <c r="H68" s="11">
        <v>138118</v>
      </c>
      <c r="I68" s="12">
        <v>1</v>
      </c>
      <c r="J68" s="11">
        <f>IF((((0.5*C68-H68)*I68)-(D68*0.5))&lt;0,0,ROUND((((0.5*C68-H68)*I68)-(D68*0.5)),0))</f>
        <v>0</v>
      </c>
      <c r="K68" s="11">
        <f>G68+J68</f>
        <v>0</v>
      </c>
    </row>
    <row r="69" spans="1:11" x14ac:dyDescent="0.4">
      <c r="A69" s="7">
        <v>34002</v>
      </c>
      <c r="B69" s="7" t="s">
        <v>84</v>
      </c>
      <c r="C69" s="9">
        <v>244387</v>
      </c>
      <c r="D69" s="9">
        <v>1197147.3400000001</v>
      </c>
      <c r="E69" s="9">
        <v>393899</v>
      </c>
      <c r="F69" s="10">
        <v>0.41</v>
      </c>
      <c r="G69" s="9">
        <f>IF((((0.5*C69-E69)*F69)-(D69*0.5))&lt;0,0,ROUND((((0.5*C69-E69)*F69)-(D69*0.5)),0))</f>
        <v>0</v>
      </c>
      <c r="H69" s="11">
        <v>486521</v>
      </c>
      <c r="I69" s="12">
        <v>0.38</v>
      </c>
      <c r="J69" s="11">
        <f>IF((((0.5*C69-H69)*I69)-(D69*0.5))&lt;0,0,ROUND((((0.5*C69-H69)*I69)-(D69*0.5)),0))</f>
        <v>0</v>
      </c>
      <c r="K69" s="11">
        <f>G69+J69</f>
        <v>0</v>
      </c>
    </row>
    <row r="70" spans="1:11" x14ac:dyDescent="0.4">
      <c r="A70" s="7">
        <v>51002</v>
      </c>
      <c r="B70" s="7" t="s">
        <v>123</v>
      </c>
      <c r="C70" s="9">
        <v>441132.4</v>
      </c>
      <c r="D70" s="9">
        <v>67951.795000000042</v>
      </c>
      <c r="E70" s="9">
        <v>278971</v>
      </c>
      <c r="F70" s="10">
        <v>1</v>
      </c>
      <c r="G70" s="9">
        <f>IF((((0.5*C70-E70)*F70)-(D70*0.5))&lt;0,0,ROUND((((0.5*C70-E70)*F70)-(D70*0.5)),0))</f>
        <v>0</v>
      </c>
      <c r="H70" s="11">
        <v>312442</v>
      </c>
      <c r="I70" s="12">
        <v>1</v>
      </c>
      <c r="J70" s="11">
        <f>IF((((0.5*C70-H70)*I70)-(D70*0.5))&lt;0,0,ROUND((((0.5*C70-H70)*I70)-(D70*0.5)),0))</f>
        <v>0</v>
      </c>
      <c r="K70" s="11">
        <f>G70+J70</f>
        <v>0</v>
      </c>
    </row>
    <row r="71" spans="1:11" x14ac:dyDescent="0.4">
      <c r="A71" s="7">
        <v>56006</v>
      </c>
      <c r="B71" s="7" t="s">
        <v>139</v>
      </c>
      <c r="C71" s="9">
        <v>214751.6</v>
      </c>
      <c r="D71" s="9">
        <v>160590.28</v>
      </c>
      <c r="E71" s="9">
        <v>327427</v>
      </c>
      <c r="F71" s="10">
        <v>0.54</v>
      </c>
      <c r="G71" s="9">
        <f>IF((((0.5*C71-E71)*F71)-(D71*0.5))&lt;0,0,ROUND((((0.5*C71-E71)*F71)-(D71*0.5)),0))</f>
        <v>0</v>
      </c>
      <c r="H71" s="11">
        <v>402355</v>
      </c>
      <c r="I71" s="12">
        <v>0.5</v>
      </c>
      <c r="J71" s="11">
        <f>IF((((0.5*C71-H71)*I71)-(D71*0.5))&lt;0,0,ROUND((((0.5*C71-H71)*I71)-(D71*0.5)),0))</f>
        <v>0</v>
      </c>
      <c r="K71" s="11">
        <f>G71+J71</f>
        <v>0</v>
      </c>
    </row>
    <row r="72" spans="1:11" x14ac:dyDescent="0.4">
      <c r="A72" s="7">
        <v>23002</v>
      </c>
      <c r="B72" s="7" t="s">
        <v>62</v>
      </c>
      <c r="C72" s="9">
        <v>876958.03200000001</v>
      </c>
      <c r="D72" s="9">
        <v>0</v>
      </c>
      <c r="E72" s="9">
        <v>220517</v>
      </c>
      <c r="F72" s="10">
        <v>1</v>
      </c>
      <c r="G72" s="9">
        <f>IF((((0.5*C72-E72)*F72)-(D72*0.5))&lt;0,0,ROUND((((0.5*C72-E72)*F72)-(D72*0.5)),0))</f>
        <v>217962</v>
      </c>
      <c r="H72" s="11">
        <v>246488</v>
      </c>
      <c r="I72" s="12">
        <v>1</v>
      </c>
      <c r="J72" s="11">
        <f>IF((((0.5*C72-H72)*I72)-(D72*0.5))&lt;0,0,ROUND((((0.5*C72-H72)*I72)-(D72*0.5)),0))</f>
        <v>191991</v>
      </c>
      <c r="K72" s="11">
        <f>G72+J72</f>
        <v>409953</v>
      </c>
    </row>
    <row r="73" spans="1:11" x14ac:dyDescent="0.4">
      <c r="A73" s="7">
        <v>53002</v>
      </c>
      <c r="B73" s="7" t="s">
        <v>130</v>
      </c>
      <c r="C73" s="9">
        <v>176403.8</v>
      </c>
      <c r="D73" s="9">
        <v>160970.41</v>
      </c>
      <c r="E73" s="9">
        <v>316635</v>
      </c>
      <c r="F73" s="10">
        <v>0.62</v>
      </c>
      <c r="G73" s="9">
        <f>IF((((0.5*C73-E73)*F73)-(D73*0.5))&lt;0,0,ROUND((((0.5*C73-E73)*F73)-(D73*0.5)),0))</f>
        <v>0</v>
      </c>
      <c r="H73" s="11">
        <v>389852</v>
      </c>
      <c r="I73" s="12">
        <v>0.46</v>
      </c>
      <c r="J73" s="11">
        <f>IF((((0.5*C73-H73)*I73)-(D73*0.5))&lt;0,0,ROUND((((0.5*C73-H73)*I73)-(D73*0.5)),0))</f>
        <v>0</v>
      </c>
      <c r="K73" s="11">
        <f>G73+J73</f>
        <v>0</v>
      </c>
    </row>
    <row r="74" spans="1:11" x14ac:dyDescent="0.4">
      <c r="A74" s="7">
        <v>48003</v>
      </c>
      <c r="B74" s="7" t="s">
        <v>112</v>
      </c>
      <c r="C74" s="9">
        <v>529400</v>
      </c>
      <c r="D74" s="9">
        <v>781927.20750000002</v>
      </c>
      <c r="E74" s="9">
        <v>386473</v>
      </c>
      <c r="F74" s="10">
        <v>0.99</v>
      </c>
      <c r="G74" s="9">
        <f>IF((((0.5*C74-E74)*F74)-(D74*0.5))&lt;0,0,ROUND((((0.5*C74-E74)*F74)-(D74*0.5)),0))</f>
        <v>0</v>
      </c>
      <c r="H74" s="11">
        <v>460669</v>
      </c>
      <c r="I74" s="12">
        <v>0.92</v>
      </c>
      <c r="J74" s="11">
        <f>IF((((0.5*C74-H74)*I74)-(D74*0.5))&lt;0,0,ROUND((((0.5*C74-H74)*I74)-(D74*0.5)),0))</f>
        <v>0</v>
      </c>
      <c r="K74" s="11">
        <f>G74+J74</f>
        <v>0</v>
      </c>
    </row>
    <row r="75" spans="1:11" x14ac:dyDescent="0.4">
      <c r="A75" s="7">
        <v>2002</v>
      </c>
      <c r="B75" s="7" t="s">
        <v>12</v>
      </c>
      <c r="C75" s="9">
        <v>3289850.824</v>
      </c>
      <c r="D75" s="9">
        <v>0</v>
      </c>
      <c r="E75" s="9">
        <v>665708</v>
      </c>
      <c r="F75" s="10">
        <v>0.88</v>
      </c>
      <c r="G75" s="9">
        <f>IF((((0.5*C75-E75)*F75)-(D75*0.5))&lt;0,0,ROUND((((0.5*C75-E75)*F75)-(D75*0.5)),0))</f>
        <v>861711</v>
      </c>
      <c r="H75" s="11">
        <v>765697</v>
      </c>
      <c r="I75" s="12">
        <v>1</v>
      </c>
      <c r="J75" s="11">
        <f>IF((((0.5*C75-H75)*I75)-(D75*0.5))&lt;0,0,ROUND((((0.5*C75-H75)*I75)-(D75*0.5)),0))</f>
        <v>879228</v>
      </c>
      <c r="K75" s="11">
        <f>G75+J75</f>
        <v>1740939</v>
      </c>
    </row>
    <row r="76" spans="1:11" x14ac:dyDescent="0.4">
      <c r="A76" s="7">
        <v>22006</v>
      </c>
      <c r="B76" s="7" t="s">
        <v>60</v>
      </c>
      <c r="C76" s="9">
        <v>409022.49600000004</v>
      </c>
      <c r="D76" s="9">
        <v>442092.94499999995</v>
      </c>
      <c r="E76" s="9">
        <v>357878</v>
      </c>
      <c r="F76" s="10">
        <v>0.47</v>
      </c>
      <c r="G76" s="9">
        <f>IF((((0.5*C76-E76)*F76)-(D76*0.5))&lt;0,0,ROUND((((0.5*C76-E76)*F76)-(D76*0.5)),0))</f>
        <v>0</v>
      </c>
      <c r="H76" s="11">
        <v>430908</v>
      </c>
      <c r="I76" s="12">
        <v>0.46</v>
      </c>
      <c r="J76" s="11">
        <f>IF((((0.5*C76-H76)*I76)-(D76*0.5))&lt;0,0,ROUND((((0.5*C76-H76)*I76)-(D76*0.5)),0))</f>
        <v>0</v>
      </c>
      <c r="K76" s="11">
        <f>G76+J76</f>
        <v>0</v>
      </c>
    </row>
    <row r="77" spans="1:11" x14ac:dyDescent="0.4">
      <c r="A77" s="7">
        <v>13003</v>
      </c>
      <c r="B77" s="7" t="s">
        <v>38</v>
      </c>
      <c r="C77" s="9">
        <v>290626.24</v>
      </c>
      <c r="D77" s="9">
        <v>647610.32000000007</v>
      </c>
      <c r="E77" s="9">
        <v>250066</v>
      </c>
      <c r="F77" s="10">
        <v>1</v>
      </c>
      <c r="G77" s="9">
        <f>IF((((0.5*C77-E77)*F77)-(D77*0.5))&lt;0,0,ROUND((((0.5*C77-E77)*F77)-(D77*0.5)),0))</f>
        <v>0</v>
      </c>
      <c r="H77" s="11">
        <v>287714</v>
      </c>
      <c r="I77" s="12">
        <v>1</v>
      </c>
      <c r="J77" s="11">
        <f>IF((((0.5*C77-H77)*I77)-(D77*0.5))&lt;0,0,ROUND((((0.5*C77-H77)*I77)-(D77*0.5)),0))</f>
        <v>0</v>
      </c>
      <c r="K77" s="11">
        <f>G77+J77</f>
        <v>0</v>
      </c>
    </row>
    <row r="78" spans="1:11" x14ac:dyDescent="0.4">
      <c r="A78" s="7">
        <v>2003</v>
      </c>
      <c r="B78" s="7" t="s">
        <v>13</v>
      </c>
      <c r="C78" s="9">
        <v>229892.45600000001</v>
      </c>
      <c r="D78" s="9">
        <v>66884.239999999991</v>
      </c>
      <c r="E78" s="9">
        <v>256284</v>
      </c>
      <c r="F78" s="10">
        <v>1</v>
      </c>
      <c r="G78" s="9">
        <f>IF((((0.5*C78-E78)*F78)-(D78*0.5))&lt;0,0,ROUND((((0.5*C78-E78)*F78)-(D78*0.5)),0))</f>
        <v>0</v>
      </c>
      <c r="H78" s="11">
        <v>314682</v>
      </c>
      <c r="I78" s="12">
        <v>1</v>
      </c>
      <c r="J78" s="11">
        <f>IF((((0.5*C78-H78)*I78)-(D78*0.5))&lt;0,0,ROUND((((0.5*C78-H78)*I78)-(D78*0.5)),0))</f>
        <v>0</v>
      </c>
      <c r="K78" s="11">
        <f>G78+J78</f>
        <v>0</v>
      </c>
    </row>
    <row r="79" spans="1:11" x14ac:dyDescent="0.4">
      <c r="A79" s="7">
        <v>37003</v>
      </c>
      <c r="B79" s="7" t="s">
        <v>87</v>
      </c>
      <c r="C79" s="9">
        <v>172536.40000000002</v>
      </c>
      <c r="D79" s="9">
        <v>1005590.5</v>
      </c>
      <c r="E79" s="9">
        <v>171644</v>
      </c>
      <c r="F79" s="10">
        <v>0.57999999999999996</v>
      </c>
      <c r="G79" s="9">
        <f>IF((((0.5*C79-E79)*F79)-(D79*0.5))&lt;0,0,ROUND((((0.5*C79-E79)*F79)-(D79*0.5)),0))</f>
        <v>0</v>
      </c>
      <c r="H79" s="11">
        <v>207477</v>
      </c>
      <c r="I79" s="12">
        <v>0.36</v>
      </c>
      <c r="J79" s="11">
        <f>IF((((0.5*C79-H79)*I79)-(D79*0.5))&lt;0,0,ROUND((((0.5*C79-H79)*I79)-(D79*0.5)),0))</f>
        <v>0</v>
      </c>
      <c r="K79" s="11">
        <f>G79+J79</f>
        <v>0</v>
      </c>
    </row>
    <row r="80" spans="1:11" x14ac:dyDescent="0.4">
      <c r="A80" s="7">
        <v>35002</v>
      </c>
      <c r="B80" s="7" t="s">
        <v>85</v>
      </c>
      <c r="C80" s="9">
        <v>343024</v>
      </c>
      <c r="D80" s="9">
        <v>0</v>
      </c>
      <c r="E80" s="9">
        <v>186632</v>
      </c>
      <c r="F80" s="10">
        <v>1</v>
      </c>
      <c r="G80" s="9">
        <f>IF((((0.5*C80-E80)*F80)-(D80*0.5))&lt;0,0,ROUND((((0.5*C80-E80)*F80)-(D80*0.5)),0))</f>
        <v>0</v>
      </c>
      <c r="H80" s="11">
        <v>225660</v>
      </c>
      <c r="I80" s="12">
        <v>1</v>
      </c>
      <c r="J80" s="11">
        <f>IF((((0.5*C80-H80)*I80)-(D80*0.5))&lt;0,0,ROUND((((0.5*C80-H80)*I80)-(D80*0.5)),0))</f>
        <v>0</v>
      </c>
      <c r="K80" s="11">
        <f>G80+J80</f>
        <v>0</v>
      </c>
    </row>
    <row r="81" spans="1:11" x14ac:dyDescent="0.4">
      <c r="A81" s="7">
        <v>7002</v>
      </c>
      <c r="B81" s="7" t="s">
        <v>28</v>
      </c>
      <c r="C81" s="9">
        <v>255966.80000000002</v>
      </c>
      <c r="D81" s="9">
        <v>0</v>
      </c>
      <c r="E81" s="9">
        <v>238671</v>
      </c>
      <c r="F81" s="10">
        <v>0.41</v>
      </c>
      <c r="G81" s="9">
        <f>IF((((0.5*C81-E81)*F81)-(D81*0.5))&lt;0,0,ROUND((((0.5*C81-E81)*F81)-(D81*0.5)),0))</f>
        <v>0</v>
      </c>
      <c r="H81" s="11">
        <v>298290</v>
      </c>
      <c r="I81" s="12">
        <v>0.41</v>
      </c>
      <c r="J81" s="11">
        <f>IF((((0.5*C81-H81)*I81)-(D81*0.5))&lt;0,0,ROUND((((0.5*C81-H81)*I81)-(D81*0.5)),0))</f>
        <v>0</v>
      </c>
      <c r="K81" s="11">
        <f>G81+J81</f>
        <v>0</v>
      </c>
    </row>
    <row r="82" spans="1:11" x14ac:dyDescent="0.4">
      <c r="A82" s="7">
        <v>38003</v>
      </c>
      <c r="B82" s="7" t="s">
        <v>90</v>
      </c>
      <c r="C82" s="9">
        <v>278031.59999999998</v>
      </c>
      <c r="D82" s="9">
        <v>0</v>
      </c>
      <c r="E82" s="9">
        <v>157199</v>
      </c>
      <c r="F82" s="10">
        <v>1</v>
      </c>
      <c r="G82" s="9">
        <f>IF((((0.5*C82-E82)*F82)-(D82*0.5))&lt;0,0,ROUND((((0.5*C82-E82)*F82)-(D82*0.5)),0))</f>
        <v>0</v>
      </c>
      <c r="H82" s="11">
        <v>193105</v>
      </c>
      <c r="I82" s="12">
        <v>1</v>
      </c>
      <c r="J82" s="11">
        <f>IF((((0.5*C82-H82)*I82)-(D82*0.5))&lt;0,0,ROUND((((0.5*C82-H82)*I82)-(D82*0.5)),0))</f>
        <v>0</v>
      </c>
      <c r="K82" s="11">
        <f>G82+J82</f>
        <v>0</v>
      </c>
    </row>
    <row r="83" spans="1:11" x14ac:dyDescent="0.4">
      <c r="A83" s="7">
        <v>45005</v>
      </c>
      <c r="B83" s="14" t="s">
        <v>108</v>
      </c>
      <c r="C83" s="9">
        <v>261903.2</v>
      </c>
      <c r="D83" s="9">
        <v>399561.81</v>
      </c>
      <c r="E83" s="9">
        <v>255888</v>
      </c>
      <c r="F83" s="10">
        <v>0.5</v>
      </c>
      <c r="G83" s="9">
        <f>IF((((0.5*C83-E83)*F83)-(D83*0.5))&lt;0,0,ROUND((((0.5*C83-E83)*F83)-(D83*0.5)),0))</f>
        <v>0</v>
      </c>
      <c r="H83" s="11">
        <v>319920</v>
      </c>
      <c r="I83" s="12">
        <v>0.43</v>
      </c>
      <c r="J83" s="11">
        <f>IF((((0.5*C83-H83)*I83)-(D83*0.5))&lt;0,0,ROUND((((0.5*C83-H83)*I83)-(D83*0.5)),0))</f>
        <v>0</v>
      </c>
      <c r="K83" s="11">
        <f>G83+J83</f>
        <v>0</v>
      </c>
    </row>
    <row r="84" spans="1:11" x14ac:dyDescent="0.4">
      <c r="A84" s="7">
        <v>40001</v>
      </c>
      <c r="B84" s="7" t="s">
        <v>95</v>
      </c>
      <c r="C84" s="9">
        <v>732697.67999999993</v>
      </c>
      <c r="D84" s="9">
        <v>0</v>
      </c>
      <c r="E84" s="9">
        <v>512380</v>
      </c>
      <c r="F84" s="10">
        <v>1</v>
      </c>
      <c r="G84" s="9">
        <f>IF((((0.5*C84-E84)*F84)-(D84*0.5))&lt;0,0,ROUND((((0.5*C84-E84)*F84)-(D84*0.5)),0))</f>
        <v>0</v>
      </c>
      <c r="H84" s="11">
        <v>570916</v>
      </c>
      <c r="I84" s="12">
        <v>1</v>
      </c>
      <c r="J84" s="11">
        <f>IF((((0.5*C84-H84)*I84)-(D84*0.5))&lt;0,0,ROUND((((0.5*C84-H84)*I84)-(D84*0.5)),0))</f>
        <v>0</v>
      </c>
      <c r="K84" s="11">
        <f>G84+J84</f>
        <v>0</v>
      </c>
    </row>
    <row r="85" spans="1:11" x14ac:dyDescent="0.4">
      <c r="A85" s="7">
        <v>52004</v>
      </c>
      <c r="B85" s="7" t="s">
        <v>128</v>
      </c>
      <c r="C85" s="9">
        <v>248224.38399999999</v>
      </c>
      <c r="D85" s="9">
        <v>331921.53000000003</v>
      </c>
      <c r="E85" s="9">
        <v>190761</v>
      </c>
      <c r="F85" s="10">
        <v>0.83</v>
      </c>
      <c r="G85" s="9">
        <f>IF((((0.5*C85-E85)*F85)-(D85*0.5))&lt;0,0,ROUND((((0.5*C85-E85)*F85)-(D85*0.5)),0))</f>
        <v>0</v>
      </c>
      <c r="H85" s="11">
        <v>240529</v>
      </c>
      <c r="I85" s="12">
        <v>1</v>
      </c>
      <c r="J85" s="11">
        <f>IF((((0.5*C85-H85)*I85)-(D85*0.5))&lt;0,0,ROUND((((0.5*C85-H85)*I85)-(D85*0.5)),0))</f>
        <v>0</v>
      </c>
      <c r="K85" s="11">
        <f>G85+J85</f>
        <v>0</v>
      </c>
    </row>
    <row r="86" spans="1:11" x14ac:dyDescent="0.4">
      <c r="A86" s="7">
        <v>41004</v>
      </c>
      <c r="B86" s="7" t="s">
        <v>99</v>
      </c>
      <c r="C86" s="9">
        <v>1008005.456</v>
      </c>
      <c r="D86" s="9">
        <v>0</v>
      </c>
      <c r="E86" s="9">
        <v>336525</v>
      </c>
      <c r="F86" s="10">
        <v>1</v>
      </c>
      <c r="G86" s="9">
        <f>IF((((0.5*C86-E86)*F86)-(D86*0.5))&lt;0,0,ROUND((((0.5*C86-E86)*F86)-(D86*0.5)),0))</f>
        <v>167478</v>
      </c>
      <c r="H86" s="11">
        <v>404463</v>
      </c>
      <c r="I86" s="12">
        <v>1</v>
      </c>
      <c r="J86" s="11">
        <f>IF((((0.5*C86-H86)*I86)-(D86*0.5))&lt;0,0,ROUND((((0.5*C86-H86)*I86)-(D86*0.5)),0))</f>
        <v>99540</v>
      </c>
      <c r="K86" s="11">
        <f>G86+J86</f>
        <v>267018</v>
      </c>
    </row>
    <row r="87" spans="1:11" x14ac:dyDescent="0.4">
      <c r="A87" s="7">
        <v>44002</v>
      </c>
      <c r="B87" s="7" t="s">
        <v>106</v>
      </c>
      <c r="C87" s="9">
        <v>236043.95199999999</v>
      </c>
      <c r="D87" s="9">
        <v>96193.890000000014</v>
      </c>
      <c r="E87" s="9">
        <v>209211</v>
      </c>
      <c r="F87" s="10">
        <v>0.62</v>
      </c>
      <c r="G87" s="9">
        <f>IF((((0.5*C87-E87)*F87)-(D87*0.5))&lt;0,0,ROUND((((0.5*C87-E87)*F87)-(D87*0.5)),0))</f>
        <v>0</v>
      </c>
      <c r="H87" s="11">
        <v>250375</v>
      </c>
      <c r="I87" s="12">
        <v>0.56999999999999995</v>
      </c>
      <c r="J87" s="11">
        <f>IF((((0.5*C87-H87)*I87)-(D87*0.5))&lt;0,0,ROUND((((0.5*C87-H87)*I87)-(D87*0.5)),0))</f>
        <v>0</v>
      </c>
      <c r="K87" s="11">
        <f>G87+J87</f>
        <v>0</v>
      </c>
    </row>
    <row r="88" spans="1:11" x14ac:dyDescent="0.4">
      <c r="A88" s="7">
        <v>42001</v>
      </c>
      <c r="B88" s="7" t="s">
        <v>101</v>
      </c>
      <c r="C88" s="9">
        <v>328043.80000000005</v>
      </c>
      <c r="D88" s="9">
        <v>460665.16749999998</v>
      </c>
      <c r="E88" s="9">
        <v>315882</v>
      </c>
      <c r="F88" s="10">
        <v>1</v>
      </c>
      <c r="G88" s="9">
        <f>IF((((0.5*C88-E88)*F88)-(D88*0.5))&lt;0,0,ROUND((((0.5*C88-E88)*F88)-(D88*0.5)),0))</f>
        <v>0</v>
      </c>
      <c r="H88" s="11">
        <v>374775</v>
      </c>
      <c r="I88" s="12">
        <v>1</v>
      </c>
      <c r="J88" s="11">
        <f>IF((((0.5*C88-H88)*I88)-(D88*0.5))&lt;0,0,ROUND((((0.5*C88-H88)*I88)-(D88*0.5)),0))</f>
        <v>0</v>
      </c>
      <c r="K88" s="11">
        <f>G88+J88</f>
        <v>0</v>
      </c>
    </row>
    <row r="89" spans="1:11" x14ac:dyDescent="0.4">
      <c r="A89" s="7">
        <v>39002</v>
      </c>
      <c r="B89" s="7" t="s">
        <v>92</v>
      </c>
      <c r="C89" s="9">
        <v>1349728.0079999999</v>
      </c>
      <c r="D89" s="9">
        <v>0</v>
      </c>
      <c r="E89" s="9">
        <v>465166</v>
      </c>
      <c r="F89" s="10">
        <v>1</v>
      </c>
      <c r="G89" s="9">
        <f>IF((((0.5*C89-E89)*F89)-(D89*0.5))&lt;0,0,ROUND((((0.5*C89-E89)*F89)-(D89*0.5)),0))</f>
        <v>209698</v>
      </c>
      <c r="H89" s="11">
        <v>550123</v>
      </c>
      <c r="I89" s="12">
        <v>1</v>
      </c>
      <c r="J89" s="11">
        <f>IF((((0.5*C89-H89)*I89)-(D89*0.5))&lt;0,0,ROUND((((0.5*C89-H89)*I89)-(D89*0.5)),0))</f>
        <v>124741</v>
      </c>
      <c r="K89" s="11">
        <f>G89+J89</f>
        <v>334439</v>
      </c>
    </row>
    <row r="90" spans="1:11" x14ac:dyDescent="0.4">
      <c r="A90" s="7">
        <v>60003</v>
      </c>
      <c r="B90" s="7" t="s">
        <v>146</v>
      </c>
      <c r="C90" s="9">
        <v>302304</v>
      </c>
      <c r="D90" s="9">
        <v>0</v>
      </c>
      <c r="E90" s="9">
        <v>122619</v>
      </c>
      <c r="F90" s="10">
        <v>1</v>
      </c>
      <c r="G90" s="9">
        <f>IF((((0.5*C90-E90)*F90)-(D90*0.5))&lt;0,0,ROUND((((0.5*C90-E90)*F90)-(D90*0.5)),0))</f>
        <v>28533</v>
      </c>
      <c r="H90" s="11">
        <v>142114</v>
      </c>
      <c r="I90" s="12">
        <v>1</v>
      </c>
      <c r="J90" s="11">
        <f>IF((((0.5*C90-H90)*I90)-(D90*0.5))&lt;0,0,ROUND((((0.5*C90-H90)*I90)-(D90*0.5)),0))</f>
        <v>9038</v>
      </c>
      <c r="K90" s="11">
        <f>G90+J90</f>
        <v>37571</v>
      </c>
    </row>
    <row r="91" spans="1:11" x14ac:dyDescent="0.4">
      <c r="A91" s="7">
        <v>43007</v>
      </c>
      <c r="B91" s="7" t="s">
        <v>104</v>
      </c>
      <c r="C91" s="9">
        <v>482049.50399999996</v>
      </c>
      <c r="D91" s="9">
        <v>0</v>
      </c>
      <c r="E91" s="9">
        <v>212706</v>
      </c>
      <c r="F91" s="10">
        <v>1</v>
      </c>
      <c r="G91" s="9">
        <f>IF((((0.5*C91-E91)*F91)-(D91*0.5))&lt;0,0,ROUND((((0.5*C91-E91)*F91)-(D91*0.5)),0))</f>
        <v>28319</v>
      </c>
      <c r="H91" s="11">
        <v>245475</v>
      </c>
      <c r="I91" s="12">
        <v>1</v>
      </c>
      <c r="J91" s="11">
        <f>IF((((0.5*C91-H91)*I91)-(D91*0.5))&lt;0,0,ROUND((((0.5*C91-H91)*I91)-(D91*0.5)),0))</f>
        <v>0</v>
      </c>
      <c r="K91" s="11">
        <f>G91+J91</f>
        <v>28319</v>
      </c>
    </row>
    <row r="92" spans="1:11" x14ac:dyDescent="0.4">
      <c r="A92" s="7">
        <v>15001</v>
      </c>
      <c r="B92" s="7" t="s">
        <v>43</v>
      </c>
      <c r="C92" s="9">
        <v>159958.6</v>
      </c>
      <c r="D92" s="9">
        <v>0</v>
      </c>
      <c r="E92" s="9">
        <v>61622</v>
      </c>
      <c r="F92" s="10">
        <v>1</v>
      </c>
      <c r="G92" s="9">
        <f>IF((((0.5*C92-E92)*F92)-(D92*0.5))&lt;0,0,ROUND((((0.5*C92-E92)*F92)-(D92*0.5)),0))</f>
        <v>18357</v>
      </c>
      <c r="H92" s="11">
        <v>76950</v>
      </c>
      <c r="I92" s="12">
        <v>1</v>
      </c>
      <c r="J92" s="11">
        <f>IF((((0.5*C92-H92)*I92)-(D92*0.5))&lt;0,0,ROUND((((0.5*C92-H92)*I92)-(D92*0.5)),0))</f>
        <v>3029</v>
      </c>
      <c r="K92" s="11">
        <f>G92+J92</f>
        <v>21386</v>
      </c>
    </row>
    <row r="93" spans="1:11" x14ac:dyDescent="0.4">
      <c r="A93" s="7">
        <v>15002</v>
      </c>
      <c r="B93" s="7" t="s">
        <v>44</v>
      </c>
      <c r="C93" s="9">
        <v>521093.60000000003</v>
      </c>
      <c r="D93" s="9">
        <v>0</v>
      </c>
      <c r="E93" s="9">
        <v>67135</v>
      </c>
      <c r="F93" s="10">
        <v>1</v>
      </c>
      <c r="G93" s="9">
        <f>IF((((0.5*C93-E93)*F93)-(D93*0.5))&lt;0,0,ROUND((((0.5*C93-E93)*F93)-(D93*0.5)),0))</f>
        <v>193412</v>
      </c>
      <c r="H93" s="11">
        <v>85406</v>
      </c>
      <c r="I93" s="12">
        <v>1</v>
      </c>
      <c r="J93" s="11">
        <f>IF((((0.5*C93-H93)*I93)-(D93*0.5))&lt;0,0,ROUND((((0.5*C93-H93)*I93)-(D93*0.5)),0))</f>
        <v>175141</v>
      </c>
      <c r="K93" s="11">
        <f>G93+J93</f>
        <v>368553</v>
      </c>
    </row>
    <row r="94" spans="1:11" x14ac:dyDescent="0.4">
      <c r="A94" s="7">
        <v>46001</v>
      </c>
      <c r="B94" s="7" t="s">
        <v>109</v>
      </c>
      <c r="C94" s="9">
        <v>2736499.5600000005</v>
      </c>
      <c r="D94" s="9">
        <v>0</v>
      </c>
      <c r="E94" s="9">
        <v>1020197</v>
      </c>
      <c r="F94" s="10">
        <v>1</v>
      </c>
      <c r="G94" s="9">
        <f>IF((((0.5*C94-E94)*F94)-(D94*0.5))&lt;0,0,ROUND((((0.5*C94-E94)*F94)-(D94*0.5)),0))</f>
        <v>348053</v>
      </c>
      <c r="H94" s="11">
        <v>1182508</v>
      </c>
      <c r="I94" s="12">
        <v>1</v>
      </c>
      <c r="J94" s="11">
        <f>IF((((0.5*C94-H94)*I94)-(D94*0.5))&lt;0,0,ROUND((((0.5*C94-H94)*I94)-(D94*0.5)),0))</f>
        <v>185742</v>
      </c>
      <c r="K94" s="11">
        <f>G94+J94</f>
        <v>533795</v>
      </c>
    </row>
    <row r="95" spans="1:11" x14ac:dyDescent="0.4">
      <c r="A95" s="7">
        <v>33002</v>
      </c>
      <c r="B95" s="7" t="s">
        <v>81</v>
      </c>
      <c r="C95" s="9">
        <v>263856.80000000005</v>
      </c>
      <c r="D95" s="9">
        <v>0</v>
      </c>
      <c r="E95" s="9">
        <v>155004</v>
      </c>
      <c r="F95" s="10">
        <v>1</v>
      </c>
      <c r="G95" s="9">
        <f>IF((((0.5*C95-E95)*F95)-(D95*0.5))&lt;0,0,ROUND((((0.5*C95-E95)*F95)-(D95*0.5)),0))</f>
        <v>0</v>
      </c>
      <c r="H95" s="11">
        <v>187362</v>
      </c>
      <c r="I95" s="12">
        <v>1</v>
      </c>
      <c r="J95" s="11">
        <f>IF((((0.5*C95-H95)*I95)-(D95*0.5))&lt;0,0,ROUND((((0.5*C95-H95)*I95)-(D95*0.5)),0))</f>
        <v>0</v>
      </c>
      <c r="K95" s="11">
        <f>G95+J95</f>
        <v>0</v>
      </c>
    </row>
    <row r="96" spans="1:11" x14ac:dyDescent="0.4">
      <c r="A96" s="7">
        <v>25004</v>
      </c>
      <c r="B96" s="7" t="s">
        <v>67</v>
      </c>
      <c r="C96" s="9">
        <v>983439.31200000003</v>
      </c>
      <c r="D96" s="9">
        <v>0</v>
      </c>
      <c r="E96" s="9">
        <v>377080</v>
      </c>
      <c r="F96" s="10">
        <v>1</v>
      </c>
      <c r="G96" s="9">
        <f>IF((((0.5*C96-E96)*F96)-(D96*0.5))&lt;0,0,ROUND((((0.5*C96-E96)*F96)-(D96*0.5)),0))</f>
        <v>114640</v>
      </c>
      <c r="H96" s="11">
        <v>443576</v>
      </c>
      <c r="I96" s="12">
        <v>1</v>
      </c>
      <c r="J96" s="11">
        <f>IF((((0.5*C96-H96)*I96)-(D96*0.5))&lt;0,0,ROUND((((0.5*C96-H96)*I96)-(D96*0.5)),0))</f>
        <v>48144</v>
      </c>
      <c r="K96" s="11">
        <f>G96+J96</f>
        <v>162784</v>
      </c>
    </row>
    <row r="97" spans="1:11" x14ac:dyDescent="0.4">
      <c r="A97" s="7">
        <v>29004</v>
      </c>
      <c r="B97" s="7" t="s">
        <v>75</v>
      </c>
      <c r="C97" s="9">
        <v>510902.92000000004</v>
      </c>
      <c r="D97" s="9">
        <v>619060.18499999994</v>
      </c>
      <c r="E97" s="9">
        <v>621228</v>
      </c>
      <c r="F97" s="10">
        <v>0.57999999999999996</v>
      </c>
      <c r="G97" s="9">
        <f>IF((((0.5*C97-E97)*F97)-(D97*0.5))&lt;0,0,ROUND((((0.5*C97-E97)*F97)-(D97*0.5)),0))</f>
        <v>0</v>
      </c>
      <c r="H97" s="11">
        <v>762477</v>
      </c>
      <c r="I97" s="12">
        <v>0.46</v>
      </c>
      <c r="J97" s="11">
        <f>IF((((0.5*C97-H97)*I97)-(D97*0.5))&lt;0,0,ROUND((((0.5*C97-H97)*I97)-(D97*0.5)),0))</f>
        <v>0</v>
      </c>
      <c r="K97" s="11">
        <f>G97+J97</f>
        <v>0</v>
      </c>
    </row>
    <row r="98" spans="1:11" x14ac:dyDescent="0.4">
      <c r="A98" s="7">
        <v>17002</v>
      </c>
      <c r="B98" s="7" t="s">
        <v>49</v>
      </c>
      <c r="C98" s="9">
        <v>3147355.8560000001</v>
      </c>
      <c r="D98" s="9">
        <v>0</v>
      </c>
      <c r="E98" s="9">
        <v>759047</v>
      </c>
      <c r="F98" s="10">
        <v>1</v>
      </c>
      <c r="G98" s="9">
        <f>IF((((0.5*C98-E98)*F98)-(D98*0.5))&lt;0,0,ROUND((((0.5*C98-E98)*F98)-(D98*0.5)),0))</f>
        <v>814631</v>
      </c>
      <c r="H98" s="11">
        <v>875830</v>
      </c>
      <c r="I98" s="12">
        <v>1</v>
      </c>
      <c r="J98" s="11">
        <f>IF((((0.5*C98-H98)*I98)-(D98*0.5))&lt;0,0,ROUND((((0.5*C98-H98)*I98)-(D98*0.5)),0))</f>
        <v>697848</v>
      </c>
      <c r="K98" s="11">
        <f>G98+J98</f>
        <v>1512479</v>
      </c>
    </row>
    <row r="99" spans="1:11" x14ac:dyDescent="0.4">
      <c r="A99" s="7">
        <v>62006</v>
      </c>
      <c r="B99" s="7" t="s">
        <v>154</v>
      </c>
      <c r="C99" s="9">
        <v>574098.60000000009</v>
      </c>
      <c r="D99" s="9">
        <v>32599.722499999887</v>
      </c>
      <c r="E99" s="9">
        <v>159776</v>
      </c>
      <c r="F99" s="10">
        <v>1</v>
      </c>
      <c r="G99" s="9">
        <f>IF((((0.5*C99-E99)*F99)-(D99*0.5))&lt;0,0,ROUND((((0.5*C99-E99)*F99)-(D99*0.5)),0))</f>
        <v>110973</v>
      </c>
      <c r="H99" s="11">
        <v>185546</v>
      </c>
      <c r="I99" s="12">
        <v>1</v>
      </c>
      <c r="J99" s="11">
        <f>IF((((0.5*C99-H99)*I99)-(D99*0.5))&lt;0,0,ROUND((((0.5*C99-H99)*I99)-(D99*0.5)),0))</f>
        <v>85203</v>
      </c>
      <c r="K99" s="11">
        <f>G99+J99</f>
        <v>196176</v>
      </c>
    </row>
    <row r="100" spans="1:11" x14ac:dyDescent="0.4">
      <c r="A100" s="7">
        <v>43002</v>
      </c>
      <c r="B100" s="7" t="s">
        <v>103</v>
      </c>
      <c r="C100" s="9">
        <v>360528.6</v>
      </c>
      <c r="D100" s="9">
        <v>0</v>
      </c>
      <c r="E100" s="9">
        <v>104680</v>
      </c>
      <c r="F100" s="10">
        <v>1</v>
      </c>
      <c r="G100" s="9">
        <f>IF((((0.5*C100-E100)*F100)-(D100*0.5))&lt;0,0,ROUND((((0.5*C100-E100)*F100)-(D100*0.5)),0))</f>
        <v>75584</v>
      </c>
      <c r="H100" s="11">
        <v>115955</v>
      </c>
      <c r="I100" s="12">
        <v>1</v>
      </c>
      <c r="J100" s="11">
        <f>IF((((0.5*C100-H100)*I100)-(D100*0.5))&lt;0,0,ROUND((((0.5*C100-H100)*I100)-(D100*0.5)),0))</f>
        <v>64309</v>
      </c>
      <c r="K100" s="11">
        <f>G100+J100</f>
        <v>139893</v>
      </c>
    </row>
    <row r="101" spans="1:11" x14ac:dyDescent="0.4">
      <c r="A101" s="7">
        <v>17003</v>
      </c>
      <c r="B101" s="7" t="s">
        <v>50</v>
      </c>
      <c r="C101" s="9">
        <v>251609.40000000002</v>
      </c>
      <c r="D101" s="9">
        <v>0</v>
      </c>
      <c r="E101" s="9">
        <v>134011</v>
      </c>
      <c r="F101" s="10">
        <v>1</v>
      </c>
      <c r="G101" s="9">
        <f>IF((((0.5*C101-E101)*F101)-(D101*0.5))&lt;0,0,ROUND((((0.5*C101-E101)*F101)-(D101*0.5)),0))</f>
        <v>0</v>
      </c>
      <c r="H101" s="11">
        <v>156130</v>
      </c>
      <c r="I101" s="12">
        <v>1</v>
      </c>
      <c r="J101" s="11">
        <f>IF((((0.5*C101-H101)*I101)-(D101*0.5))&lt;0,0,ROUND((((0.5*C101-H101)*I101)-(D101*0.5)),0))</f>
        <v>0</v>
      </c>
      <c r="K101" s="11">
        <f>G101+J101</f>
        <v>0</v>
      </c>
    </row>
    <row r="102" spans="1:11" x14ac:dyDescent="0.4">
      <c r="A102" s="7">
        <v>51003</v>
      </c>
      <c r="B102" s="7" t="s">
        <v>124</v>
      </c>
      <c r="C102" s="9">
        <v>200289.80000000002</v>
      </c>
      <c r="D102" s="9">
        <v>20716.869999999995</v>
      </c>
      <c r="E102" s="9">
        <v>67250</v>
      </c>
      <c r="F102" s="10">
        <v>1</v>
      </c>
      <c r="G102" s="9">
        <f>IF((((0.5*C102-E102)*F102)-(D102*0.5))&lt;0,0,ROUND((((0.5*C102-E102)*F102)-(D102*0.5)),0))</f>
        <v>22536</v>
      </c>
      <c r="H102" s="11">
        <v>79171</v>
      </c>
      <c r="I102" s="12">
        <v>1</v>
      </c>
      <c r="J102" s="11">
        <f>IF((((0.5*C102-H102)*I102)-(D102*0.5))&lt;0,0,ROUND((((0.5*C102-H102)*I102)-(D102*0.5)),0))</f>
        <v>10615</v>
      </c>
      <c r="K102" s="11">
        <f>G102+J102</f>
        <v>33151</v>
      </c>
    </row>
    <row r="103" spans="1:11" x14ac:dyDescent="0.4">
      <c r="A103" s="7">
        <v>9002</v>
      </c>
      <c r="B103" s="7" t="s">
        <v>30</v>
      </c>
      <c r="C103" s="9">
        <v>439020.55200000003</v>
      </c>
      <c r="D103" s="9">
        <v>0</v>
      </c>
      <c r="E103" s="9">
        <v>129676</v>
      </c>
      <c r="F103" s="10">
        <v>1</v>
      </c>
      <c r="G103" s="9">
        <f>IF((((0.5*C103-E103)*F103)-(D103*0.5))&lt;0,0,ROUND((((0.5*C103-E103)*F103)-(D103*0.5)),0))</f>
        <v>89834</v>
      </c>
      <c r="H103" s="11">
        <v>156400</v>
      </c>
      <c r="I103" s="12">
        <v>1</v>
      </c>
      <c r="J103" s="11">
        <f>IF((((0.5*C103-H103)*I103)-(D103*0.5))&lt;0,0,ROUND((((0.5*C103-H103)*I103)-(D103*0.5)),0))</f>
        <v>63110</v>
      </c>
      <c r="K103" s="11">
        <f>G103+J103</f>
        <v>152944</v>
      </c>
    </row>
    <row r="104" spans="1:11" x14ac:dyDescent="0.4">
      <c r="A104" s="7">
        <v>56007</v>
      </c>
      <c r="B104" s="7" t="s">
        <v>140</v>
      </c>
      <c r="C104" s="9">
        <v>321231</v>
      </c>
      <c r="D104" s="9">
        <v>229687.56</v>
      </c>
      <c r="E104" s="9">
        <v>417716</v>
      </c>
      <c r="F104" s="10">
        <v>0.36</v>
      </c>
      <c r="G104" s="9">
        <f>IF((((0.5*C104-E104)*F104)-(D104*0.5))&lt;0,0,ROUND((((0.5*C104-E104)*F104)-(D104*0.5)),0))</f>
        <v>0</v>
      </c>
      <c r="H104" s="11">
        <v>513986</v>
      </c>
      <c r="I104" s="12">
        <v>0.27</v>
      </c>
      <c r="J104" s="11">
        <f>IF((((0.5*C104-H104)*I104)-(D104*0.5))&lt;0,0,ROUND((((0.5*C104-H104)*I104)-(D104*0.5)),0))</f>
        <v>0</v>
      </c>
      <c r="K104" s="11">
        <f>G104+J104</f>
        <v>0</v>
      </c>
    </row>
    <row r="105" spans="1:11" x14ac:dyDescent="0.4">
      <c r="A105" s="7">
        <v>23003</v>
      </c>
      <c r="B105" s="7" t="s">
        <v>63</v>
      </c>
      <c r="C105" s="9">
        <v>68243.200000000012</v>
      </c>
      <c r="D105" s="9">
        <v>0</v>
      </c>
      <c r="E105" s="9">
        <v>31295</v>
      </c>
      <c r="F105" s="10">
        <v>1</v>
      </c>
      <c r="G105" s="9">
        <f>IF((((0.5*C105-E105)*F105)-(D105*0.5))&lt;0,0,ROUND((((0.5*C105-E105)*F105)-(D105*0.5)),0))</f>
        <v>2827</v>
      </c>
      <c r="H105" s="11">
        <v>37504</v>
      </c>
      <c r="I105" s="12">
        <v>1</v>
      </c>
      <c r="J105" s="11">
        <f>IF((((0.5*C105-H105)*I105)-(D105*0.5))&lt;0,0,ROUND((((0.5*C105-H105)*I105)-(D105*0.5)),0))</f>
        <v>0</v>
      </c>
      <c r="K105" s="11">
        <f>G105+J105</f>
        <v>2827</v>
      </c>
    </row>
    <row r="106" spans="1:11" x14ac:dyDescent="0.4">
      <c r="A106" s="7">
        <v>65001</v>
      </c>
      <c r="B106" s="7" t="s">
        <v>158</v>
      </c>
      <c r="C106" s="9">
        <v>2380507.7200000002</v>
      </c>
      <c r="D106" s="9">
        <v>163714.11249999993</v>
      </c>
      <c r="E106" s="9">
        <v>22870</v>
      </c>
      <c r="F106" s="10">
        <v>1</v>
      </c>
      <c r="G106" s="9">
        <f>IF((((0.5*C106-E106)*F106)-(D106*0.5))&lt;0,0,ROUND((((0.5*C106-E106)*F106)-(D106*0.5)),0))</f>
        <v>1085527</v>
      </c>
      <c r="H106" s="11">
        <v>27709</v>
      </c>
      <c r="I106" s="12">
        <v>1</v>
      </c>
      <c r="J106" s="11">
        <f>IF((((0.5*C106-H106)*I106)-(D106*0.5))&lt;0,0,ROUND((((0.5*C106-H106)*I106)-(D106*0.5)),0))</f>
        <v>1080688</v>
      </c>
      <c r="K106" s="11">
        <f>G106+J106</f>
        <v>2166215</v>
      </c>
    </row>
    <row r="107" spans="1:11" x14ac:dyDescent="0.4">
      <c r="A107" s="7">
        <v>39005</v>
      </c>
      <c r="B107" s="7" t="s">
        <v>94</v>
      </c>
      <c r="C107" s="9">
        <v>218440.8</v>
      </c>
      <c r="D107" s="9">
        <v>201755.86</v>
      </c>
      <c r="E107" s="9">
        <v>157435</v>
      </c>
      <c r="F107" s="10">
        <v>0.8</v>
      </c>
      <c r="G107" s="9">
        <f>IF((((0.5*C107-E107)*F107)-(D107*0.5))&lt;0,0,ROUND((((0.5*C107-E107)*F107)-(D107*0.5)),0))</f>
        <v>0</v>
      </c>
      <c r="H107" s="11">
        <v>188824</v>
      </c>
      <c r="I107" s="12">
        <v>0.56999999999999995</v>
      </c>
      <c r="J107" s="11">
        <f>IF((((0.5*C107-H107)*I107)-(D107*0.5))&lt;0,0,ROUND((((0.5*C107-H107)*I107)-(D107*0.5)),0))</f>
        <v>0</v>
      </c>
      <c r="K107" s="11">
        <f>G107+J107</f>
        <v>0</v>
      </c>
    </row>
    <row r="108" spans="1:11" x14ac:dyDescent="0.4">
      <c r="A108" s="7">
        <v>60004</v>
      </c>
      <c r="B108" s="7" t="s">
        <v>147</v>
      </c>
      <c r="C108" s="9">
        <v>395053.44</v>
      </c>
      <c r="D108" s="9">
        <v>23010.639999999999</v>
      </c>
      <c r="E108" s="9">
        <v>165844</v>
      </c>
      <c r="F108" s="10">
        <v>1</v>
      </c>
      <c r="G108" s="9">
        <f>IF((((0.5*C108-E108)*F108)-(D108*0.5))&lt;0,0,ROUND((((0.5*C108-E108)*F108)-(D108*0.5)),0))</f>
        <v>20177</v>
      </c>
      <c r="H108" s="11">
        <v>194709</v>
      </c>
      <c r="I108" s="12">
        <v>1</v>
      </c>
      <c r="J108" s="11">
        <f>IF((((0.5*C108-H108)*I108)-(D108*0.5))&lt;0,0,ROUND((((0.5*C108-H108)*I108)-(D108*0.5)),0))</f>
        <v>0</v>
      </c>
      <c r="K108" s="11">
        <f>G108+J108</f>
        <v>20177</v>
      </c>
    </row>
    <row r="109" spans="1:11" x14ac:dyDescent="0.4">
      <c r="A109" s="7">
        <v>33003</v>
      </c>
      <c r="B109" s="7" t="s">
        <v>82</v>
      </c>
      <c r="C109" s="9">
        <v>539333.5120000001</v>
      </c>
      <c r="D109" s="9">
        <v>0</v>
      </c>
      <c r="E109" s="9">
        <v>263261</v>
      </c>
      <c r="F109" s="10">
        <v>1</v>
      </c>
      <c r="G109" s="9">
        <f>IF((((0.5*C109-E109)*F109)-(D109*0.5))&lt;0,0,ROUND((((0.5*C109-E109)*F109)-(D109*0.5)),0))</f>
        <v>6406</v>
      </c>
      <c r="H109" s="11">
        <v>319180</v>
      </c>
      <c r="I109" s="12">
        <v>1</v>
      </c>
      <c r="J109" s="11">
        <f>IF((((0.5*C109-H109)*I109)-(D109*0.5))&lt;0,0,ROUND((((0.5*C109-H109)*I109)-(D109*0.5)),0))</f>
        <v>0</v>
      </c>
      <c r="K109" s="11">
        <f>G109+J109</f>
        <v>6406</v>
      </c>
    </row>
    <row r="110" spans="1:11" x14ac:dyDescent="0.4">
      <c r="A110" s="7">
        <v>32002</v>
      </c>
      <c r="B110" s="7" t="s">
        <v>79</v>
      </c>
      <c r="C110" s="9">
        <v>2736703.92</v>
      </c>
      <c r="D110" s="9">
        <v>0</v>
      </c>
      <c r="E110" s="9">
        <v>699657</v>
      </c>
      <c r="F110" s="10">
        <v>1</v>
      </c>
      <c r="G110" s="9">
        <f>IF((((0.5*C110-E110)*F110)-(D110*0.5))&lt;0,0,ROUND((((0.5*C110-E110)*F110)-(D110*0.5)),0))</f>
        <v>668695</v>
      </c>
      <c r="H110" s="11">
        <v>825861</v>
      </c>
      <c r="I110" s="12">
        <v>1</v>
      </c>
      <c r="J110" s="11">
        <f>IF((((0.5*C110-H110)*I110)-(D110*0.5))&lt;0,0,ROUND((((0.5*C110-H110)*I110)-(D110*0.5)),0))</f>
        <v>542491</v>
      </c>
      <c r="K110" s="11">
        <f>G110+J110</f>
        <v>1211186</v>
      </c>
    </row>
    <row r="111" spans="1:11" x14ac:dyDescent="0.4">
      <c r="A111" s="7">
        <v>1001</v>
      </c>
      <c r="B111" s="7" t="s">
        <v>10</v>
      </c>
      <c r="C111" s="9">
        <v>448442.4</v>
      </c>
      <c r="D111" s="9">
        <v>0</v>
      </c>
      <c r="E111" s="9">
        <v>175122</v>
      </c>
      <c r="F111" s="10">
        <v>1</v>
      </c>
      <c r="G111" s="9">
        <f>IF((((0.5*C111-E111)*F111)-(D111*0.5))&lt;0,0,ROUND((((0.5*C111-E111)*F111)-(D111*0.5)),0))</f>
        <v>49099</v>
      </c>
      <c r="H111" s="11">
        <v>209690</v>
      </c>
      <c r="I111" s="12">
        <v>1</v>
      </c>
      <c r="J111" s="11">
        <f>IF((((0.5*C111-H111)*I111)-(D111*0.5))&lt;0,0,ROUND((((0.5*C111-H111)*I111)-(D111*0.5)),0))</f>
        <v>14531</v>
      </c>
      <c r="K111" s="11">
        <f>G111+J111</f>
        <v>63630</v>
      </c>
    </row>
    <row r="112" spans="1:11" x14ac:dyDescent="0.4">
      <c r="A112" s="7">
        <v>11005</v>
      </c>
      <c r="B112" s="7" t="s">
        <v>34</v>
      </c>
      <c r="C112" s="9">
        <v>557623.16</v>
      </c>
      <c r="D112" s="9">
        <v>1685308.47</v>
      </c>
      <c r="E112" s="9">
        <v>364022</v>
      </c>
      <c r="F112" s="10">
        <v>1</v>
      </c>
      <c r="G112" s="9">
        <f>IF((((0.5*C112-E112)*F112)-(D112*0.5))&lt;0,0,ROUND((((0.5*C112-E112)*F112)-(D112*0.5)),0))</f>
        <v>0</v>
      </c>
      <c r="H112" s="11">
        <v>449501</v>
      </c>
      <c r="I112" s="12">
        <v>0.77</v>
      </c>
      <c r="J112" s="11">
        <f>IF((((0.5*C112-H112)*I112)-(D112*0.5))&lt;0,0,ROUND((((0.5*C112-H112)*I112)-(D112*0.5)),0))</f>
        <v>0</v>
      </c>
      <c r="K112" s="11">
        <f>G112+J112</f>
        <v>0</v>
      </c>
    </row>
    <row r="113" spans="1:11" x14ac:dyDescent="0.4">
      <c r="A113" s="7">
        <v>51004</v>
      </c>
      <c r="B113" s="7" t="s">
        <v>125</v>
      </c>
      <c r="C113" s="9">
        <v>16277565.040000001</v>
      </c>
      <c r="D113" s="9">
        <v>0</v>
      </c>
      <c r="E113" s="9">
        <v>3973377</v>
      </c>
      <c r="F113" s="10">
        <v>1</v>
      </c>
      <c r="G113" s="9">
        <f>IF((((0.5*C113-E113)*F113)-(D113*0.5))&lt;0,0,ROUND((((0.5*C113-E113)*F113)-(D113*0.5)),0))</f>
        <v>4165406</v>
      </c>
      <c r="H113" s="11">
        <v>4533529</v>
      </c>
      <c r="I113" s="12">
        <v>1</v>
      </c>
      <c r="J113" s="11">
        <f>IF((((0.5*C113-H113)*I113)-(D113*0.5))&lt;0,0,ROUND((((0.5*C113-H113)*I113)-(D113*0.5)),0))</f>
        <v>3605254</v>
      </c>
      <c r="K113" s="11">
        <f>G113+J113</f>
        <v>7770660</v>
      </c>
    </row>
    <row r="114" spans="1:11" x14ac:dyDescent="0.4">
      <c r="A114" s="7">
        <v>56004</v>
      </c>
      <c r="B114" s="7" t="s">
        <v>138</v>
      </c>
      <c r="C114" s="9">
        <v>1416422.48</v>
      </c>
      <c r="D114" s="9">
        <v>120124.36000000034</v>
      </c>
      <c r="E114" s="9">
        <v>293837</v>
      </c>
      <c r="F114" s="10">
        <v>0.99</v>
      </c>
      <c r="G114" s="9">
        <f>IF((((0.5*C114-E114)*F114)-(D114*0.5))&lt;0,0,ROUND((((0.5*C114-E114)*F114)-(D114*0.5)),0))</f>
        <v>350168</v>
      </c>
      <c r="H114" s="11">
        <v>357337</v>
      </c>
      <c r="I114" s="12">
        <v>0.92</v>
      </c>
      <c r="J114" s="11">
        <f>IF((((0.5*C114-H114)*I114)-(D114*0.5))&lt;0,0,ROUND((((0.5*C114-H114)*I114)-(D114*0.5)),0))</f>
        <v>262742</v>
      </c>
      <c r="K114" s="11">
        <f>G114+J114</f>
        <v>612910</v>
      </c>
    </row>
    <row r="115" spans="1:11" x14ac:dyDescent="0.4">
      <c r="A115" s="7">
        <v>54004</v>
      </c>
      <c r="B115" s="7" t="s">
        <v>132</v>
      </c>
      <c r="C115" s="9">
        <v>181800</v>
      </c>
      <c r="D115" s="9">
        <v>233228</v>
      </c>
      <c r="E115" s="9">
        <v>103935</v>
      </c>
      <c r="F115" s="10">
        <v>0.48</v>
      </c>
      <c r="G115" s="9">
        <f>IF((((0.5*C115-E115)*F115)-(D115*0.5))&lt;0,0,ROUND((((0.5*C115-E115)*F115)-(D115*0.5)),0))</f>
        <v>0</v>
      </c>
      <c r="H115" s="11">
        <v>119955</v>
      </c>
      <c r="I115" s="12">
        <v>0.8</v>
      </c>
      <c r="J115" s="11">
        <f>IF((((0.5*C115-H115)*I115)-(D115*0.5))&lt;0,0,ROUND((((0.5*C115-H115)*I115)-(D115*0.5)),0))</f>
        <v>0</v>
      </c>
      <c r="K115" s="11">
        <f>G115+J115</f>
        <v>0</v>
      </c>
    </row>
    <row r="116" spans="1:11" x14ac:dyDescent="0.4">
      <c r="A116" s="7">
        <v>39004</v>
      </c>
      <c r="B116" s="7" t="s">
        <v>93</v>
      </c>
      <c r="C116" s="9">
        <v>149377.20000000001</v>
      </c>
      <c r="D116" s="9">
        <v>98834.06</v>
      </c>
      <c r="E116" s="9">
        <v>107342</v>
      </c>
      <c r="F116" s="10">
        <v>1</v>
      </c>
      <c r="G116" s="9">
        <f>IF((((0.5*C116-E116)*F116)-(D116*0.5))&lt;0,0,ROUND((((0.5*C116-E116)*F116)-(D116*0.5)),0))</f>
        <v>0</v>
      </c>
      <c r="H116" s="11">
        <v>127674</v>
      </c>
      <c r="I116" s="12">
        <v>1</v>
      </c>
      <c r="J116" s="11">
        <f>IF((((0.5*C116-H116)*I116)-(D116*0.5))&lt;0,0,ROUND((((0.5*C116-H116)*I116)-(D116*0.5)),0))</f>
        <v>0</v>
      </c>
      <c r="K116" s="11">
        <f>G116+J116</f>
        <v>0</v>
      </c>
    </row>
    <row r="117" spans="1:11" x14ac:dyDescent="0.4">
      <c r="A117" s="7">
        <v>55005</v>
      </c>
      <c r="B117" s="7" t="s">
        <v>136</v>
      </c>
      <c r="C117" s="9">
        <v>142531.20000000001</v>
      </c>
      <c r="D117" s="9">
        <v>499473.56000000006</v>
      </c>
      <c r="E117" s="9">
        <v>232942</v>
      </c>
      <c r="F117" s="10">
        <v>0.04</v>
      </c>
      <c r="G117" s="9">
        <f>IF((((0.5*C117-E117)*F117)-(D117*0.5))&lt;0,0,ROUND((((0.5*C117-E117)*F117)-(D117*0.5)),0))</f>
        <v>0</v>
      </c>
      <c r="H117" s="11">
        <v>258122</v>
      </c>
      <c r="I117" s="12">
        <v>0.06</v>
      </c>
      <c r="J117" s="11">
        <f>IF((((0.5*C117-H117)*I117)-(D117*0.5))&lt;0,0,ROUND((((0.5*C117-H117)*I117)-(D117*0.5)),0))</f>
        <v>0</v>
      </c>
      <c r="K117" s="11">
        <f>G117+J117</f>
        <v>0</v>
      </c>
    </row>
    <row r="118" spans="1:11" x14ac:dyDescent="0.4">
      <c r="A118" s="7">
        <v>4003</v>
      </c>
      <c r="B118" s="7" t="s">
        <v>18</v>
      </c>
      <c r="C118" s="9">
        <v>310588.2</v>
      </c>
      <c r="D118" s="9">
        <v>0</v>
      </c>
      <c r="E118" s="9">
        <v>193117</v>
      </c>
      <c r="F118" s="10">
        <v>1</v>
      </c>
      <c r="G118" s="9">
        <f>IF((((0.5*C118-E118)*F118)-(D118*0.5))&lt;0,0,ROUND((((0.5*C118-E118)*F118)-(D118*0.5)),0))</f>
        <v>0</v>
      </c>
      <c r="H118" s="11">
        <v>233817</v>
      </c>
      <c r="I118" s="12">
        <v>1</v>
      </c>
      <c r="J118" s="11">
        <f>IF((((0.5*C118-H118)*I118)-(D118*0.5))&lt;0,0,ROUND((((0.5*C118-H118)*I118)-(D118*0.5)),0))</f>
        <v>0</v>
      </c>
      <c r="K118" s="11">
        <f>G118+J118</f>
        <v>0</v>
      </c>
    </row>
    <row r="119" spans="1:11" x14ac:dyDescent="0.4">
      <c r="A119" s="7">
        <v>62005</v>
      </c>
      <c r="B119" s="7" t="s">
        <v>153</v>
      </c>
      <c r="C119" s="9">
        <v>141167.21600000001</v>
      </c>
      <c r="D119" s="9">
        <v>228962.8</v>
      </c>
      <c r="E119" s="9">
        <v>273743</v>
      </c>
      <c r="F119" s="10">
        <v>0.37</v>
      </c>
      <c r="G119" s="9">
        <f>IF((((0.5*C119-E119)*F119)-(D119*0.5))&lt;0,0,ROUND((((0.5*C119-E119)*F119)-(D119*0.5)),0))</f>
        <v>0</v>
      </c>
      <c r="H119" s="11">
        <v>347481</v>
      </c>
      <c r="I119" s="12">
        <v>0.36</v>
      </c>
      <c r="J119" s="11">
        <f>IF((((0.5*C119-H119)*I119)-(D119*0.5))&lt;0,0,ROUND((((0.5*C119-H119)*I119)-(D119*0.5)),0))</f>
        <v>0</v>
      </c>
      <c r="K119" s="11">
        <f>G119+J119</f>
        <v>0</v>
      </c>
    </row>
    <row r="120" spans="1:11" x14ac:dyDescent="0.4">
      <c r="A120" s="7">
        <v>49005</v>
      </c>
      <c r="B120" s="7" t="s">
        <v>117</v>
      </c>
      <c r="C120" s="9">
        <v>32471221.185600001</v>
      </c>
      <c r="D120" s="9">
        <v>0</v>
      </c>
      <c r="E120" s="9">
        <v>6000080</v>
      </c>
      <c r="F120" s="10">
        <v>1</v>
      </c>
      <c r="G120" s="9">
        <f>IF((((0.5*C120-E120)*F120)-(D120*0.5))&lt;0,0,ROUND((((0.5*C120-E120)*F120)-(D120*0.5)),0))</f>
        <v>10235531</v>
      </c>
      <c r="H120" s="11">
        <v>6862241</v>
      </c>
      <c r="I120" s="12">
        <v>1</v>
      </c>
      <c r="J120" s="11">
        <f>IF((((0.5*C120-H120)*I120)-(D120*0.5))&lt;0,0,ROUND((((0.5*C120-H120)*I120)-(D120*0.5)),0))</f>
        <v>9373370</v>
      </c>
      <c r="K120" s="11">
        <f>G120+J120</f>
        <v>19608901</v>
      </c>
    </row>
    <row r="121" spans="1:11" x14ac:dyDescent="0.4">
      <c r="A121" s="7">
        <v>5005</v>
      </c>
      <c r="B121" s="7" t="s">
        <v>21</v>
      </c>
      <c r="C121" s="9">
        <v>609644.82400000002</v>
      </c>
      <c r="D121" s="9">
        <v>0</v>
      </c>
      <c r="E121" s="9">
        <v>225836</v>
      </c>
      <c r="F121" s="10">
        <v>1</v>
      </c>
      <c r="G121" s="9">
        <f>IF((((0.5*C121-E121)*F121)-(D121*0.5))&lt;0,0,ROUND((((0.5*C121-E121)*F121)-(D121*0.5)),0))</f>
        <v>78986</v>
      </c>
      <c r="H121" s="11">
        <v>262864</v>
      </c>
      <c r="I121" s="12">
        <v>1</v>
      </c>
      <c r="J121" s="11">
        <f>IF((((0.5*C121-H121)*I121)-(D121*0.5))&lt;0,0,ROUND((((0.5*C121-H121)*I121)-(D121*0.5)),0))</f>
        <v>41958</v>
      </c>
      <c r="K121" s="11">
        <f>G121+J121</f>
        <v>120944</v>
      </c>
    </row>
    <row r="122" spans="1:11" x14ac:dyDescent="0.4">
      <c r="A122" s="7">
        <v>54002</v>
      </c>
      <c r="B122" s="7" t="s">
        <v>131</v>
      </c>
      <c r="C122" s="9">
        <v>927926.8</v>
      </c>
      <c r="D122" s="9">
        <v>0</v>
      </c>
      <c r="E122" s="9">
        <v>351040</v>
      </c>
      <c r="F122" s="10">
        <v>1</v>
      </c>
      <c r="G122" s="9">
        <f>IF((((0.5*C122-E122)*F122)-(D122*0.5))&lt;0,0,ROUND((((0.5*C122-E122)*F122)-(D122*0.5)),0))</f>
        <v>112923</v>
      </c>
      <c r="H122" s="11">
        <v>414544</v>
      </c>
      <c r="I122" s="12">
        <v>1</v>
      </c>
      <c r="J122" s="11">
        <f>IF((((0.5*C122-H122)*I122)-(D122*0.5))&lt;0,0,ROUND((((0.5*C122-H122)*I122)-(D122*0.5)),0))</f>
        <v>49419</v>
      </c>
      <c r="K122" s="11">
        <f>G122+J122</f>
        <v>162342</v>
      </c>
    </row>
    <row r="123" spans="1:11" x14ac:dyDescent="0.4">
      <c r="A123" s="7">
        <v>15003</v>
      </c>
      <c r="B123" s="7" t="s">
        <v>45</v>
      </c>
      <c r="C123" s="9">
        <v>316353.2</v>
      </c>
      <c r="D123" s="9">
        <v>0</v>
      </c>
      <c r="E123" s="9">
        <v>5048</v>
      </c>
      <c r="F123" s="10">
        <v>1</v>
      </c>
      <c r="G123" s="9">
        <f>IF((((0.5*C123-E123)*F123)-(D123*0.5))&lt;0,0,ROUND((((0.5*C123-E123)*F123)-(D123*0.5)),0))</f>
        <v>153129</v>
      </c>
      <c r="H123" s="11">
        <v>6161</v>
      </c>
      <c r="I123" s="12">
        <v>1</v>
      </c>
      <c r="J123" s="11">
        <f>IF((((0.5*C123-H123)*I123)-(D123*0.5))&lt;0,0,ROUND((((0.5*C123-H123)*I123)-(D123*0.5)),0))</f>
        <v>152016</v>
      </c>
      <c r="K123" s="11">
        <f>G123+J123</f>
        <v>305145</v>
      </c>
    </row>
    <row r="124" spans="1:11" x14ac:dyDescent="0.4">
      <c r="A124" s="7">
        <v>26005</v>
      </c>
      <c r="B124" s="7" t="s">
        <v>70</v>
      </c>
      <c r="C124" s="9">
        <v>96155.200000000012</v>
      </c>
      <c r="D124" s="9">
        <v>81035.76999999999</v>
      </c>
      <c r="E124" s="9">
        <v>71179</v>
      </c>
      <c r="F124" s="10">
        <v>1</v>
      </c>
      <c r="G124" s="9">
        <f>IF((((0.5*C124-E124)*F124)-(D124*0.5))&lt;0,0,ROUND((((0.5*C124-E124)*F124)-(D124*0.5)),0))</f>
        <v>0</v>
      </c>
      <c r="H124" s="11">
        <v>85676</v>
      </c>
      <c r="I124" s="12">
        <v>1</v>
      </c>
      <c r="J124" s="11">
        <f>IF((((0.5*C124-H124)*I124)-(D124*0.5))&lt;0,0,ROUND((((0.5*C124-H124)*I124)-(D124*0.5)),0))</f>
        <v>0</v>
      </c>
      <c r="K124" s="11">
        <f>G124+J124</f>
        <v>0</v>
      </c>
    </row>
    <row r="125" spans="1:11" x14ac:dyDescent="0.4">
      <c r="A125" s="7">
        <v>40002</v>
      </c>
      <c r="B125" s="7" t="s">
        <v>96</v>
      </c>
      <c r="C125" s="9">
        <v>2055780.4000000001</v>
      </c>
      <c r="D125" s="9">
        <v>40284.265000000247</v>
      </c>
      <c r="E125" s="9">
        <v>724435</v>
      </c>
      <c r="F125" s="10">
        <v>1</v>
      </c>
      <c r="G125" s="9">
        <f>IF((((0.5*C125-E125)*F125)-(D125*0.5))&lt;0,0,ROUND((((0.5*C125-E125)*F125)-(D125*0.5)),0))</f>
        <v>283313</v>
      </c>
      <c r="H125" s="11">
        <v>814728</v>
      </c>
      <c r="I125" s="12">
        <v>1</v>
      </c>
      <c r="J125" s="11">
        <f>IF((((0.5*C125-H125)*I125)-(D125*0.5))&lt;0,0,ROUND((((0.5*C125-H125)*I125)-(D125*0.5)),0))</f>
        <v>193020</v>
      </c>
      <c r="K125" s="11">
        <f>G125+J125</f>
        <v>476333</v>
      </c>
    </row>
    <row r="126" spans="1:11" x14ac:dyDescent="0.4">
      <c r="A126" s="7">
        <v>57001</v>
      </c>
      <c r="B126" s="7" t="s">
        <v>141</v>
      </c>
      <c r="C126" s="9">
        <v>456780.76</v>
      </c>
      <c r="D126" s="9">
        <v>100897.96249999991</v>
      </c>
      <c r="E126" s="9">
        <v>293468</v>
      </c>
      <c r="F126" s="10">
        <v>1</v>
      </c>
      <c r="G126" s="9">
        <f>IF((((0.5*C126-E126)*F126)-(D126*0.5))&lt;0,0,ROUND((((0.5*C126-E126)*F126)-(D126*0.5)),0))</f>
        <v>0</v>
      </c>
      <c r="H126" s="11">
        <v>336405</v>
      </c>
      <c r="I126" s="12">
        <v>1</v>
      </c>
      <c r="J126" s="11">
        <f>IF((((0.5*C126-H126)*I126)-(D126*0.5))&lt;0,0,ROUND((((0.5*C126-H126)*I126)-(D126*0.5)),0))</f>
        <v>0</v>
      </c>
      <c r="K126" s="11">
        <f>G126+J126</f>
        <v>0</v>
      </c>
    </row>
    <row r="127" spans="1:11" x14ac:dyDescent="0.4">
      <c r="A127" s="7">
        <v>54006</v>
      </c>
      <c r="B127" s="7" t="s">
        <v>133</v>
      </c>
      <c r="C127" s="9">
        <v>133844.79999999999</v>
      </c>
      <c r="D127" s="9">
        <v>35408.859999999986</v>
      </c>
      <c r="E127" s="9">
        <v>65798</v>
      </c>
      <c r="F127" s="10">
        <v>1</v>
      </c>
      <c r="G127" s="9">
        <f>IF((((0.5*C127-E127)*F127)-(D127*0.5))&lt;0,0,ROUND((((0.5*C127-E127)*F127)-(D127*0.5)),0))</f>
        <v>0</v>
      </c>
      <c r="H127" s="11">
        <v>81453</v>
      </c>
      <c r="I127" s="12">
        <v>1</v>
      </c>
      <c r="J127" s="11">
        <f>IF((((0.5*C127-H127)*I127)-(D127*0.5))&lt;0,0,ROUND((((0.5*C127-H127)*I127)-(D127*0.5)),0))</f>
        <v>0</v>
      </c>
      <c r="K127" s="11">
        <f>G127+J127</f>
        <v>0</v>
      </c>
    </row>
    <row r="128" spans="1:11" x14ac:dyDescent="0.4">
      <c r="A128" s="7">
        <v>41005</v>
      </c>
      <c r="B128" s="7" t="s">
        <v>100</v>
      </c>
      <c r="C128" s="9">
        <v>1885509.0320000001</v>
      </c>
      <c r="D128" s="9">
        <v>0</v>
      </c>
      <c r="E128" s="9">
        <v>249249</v>
      </c>
      <c r="F128" s="10">
        <v>1</v>
      </c>
      <c r="G128" s="9">
        <f>IF((((0.5*C128-E128)*F128)-(D128*0.5))&lt;0,0,ROUND((((0.5*C128-E128)*F128)-(D128*0.5)),0))</f>
        <v>693506</v>
      </c>
      <c r="H128" s="11">
        <v>325226</v>
      </c>
      <c r="I128" s="12">
        <v>1</v>
      </c>
      <c r="J128" s="11">
        <f>IF((((0.5*C128-H128)*I128)-(D128*0.5))&lt;0,0,ROUND((((0.5*C128-H128)*I128)-(D128*0.5)),0))</f>
        <v>617529</v>
      </c>
      <c r="K128" s="11">
        <f>G128+J128</f>
        <v>1311035</v>
      </c>
    </row>
    <row r="129" spans="1:11" x14ac:dyDescent="0.4">
      <c r="A129" s="7">
        <v>20003</v>
      </c>
      <c r="B129" s="7" t="s">
        <v>55</v>
      </c>
      <c r="C129" s="9">
        <v>287819.2</v>
      </c>
      <c r="D129" s="9">
        <v>0</v>
      </c>
      <c r="E129" s="9">
        <v>98122</v>
      </c>
      <c r="F129" s="10">
        <v>1</v>
      </c>
      <c r="G129" s="9">
        <f>IF((((0.5*C129-E129)*F129)-(D129*0.5))&lt;0,0,ROUND((((0.5*C129-E129)*F129)-(D129*0.5)),0))</f>
        <v>45788</v>
      </c>
      <c r="H129" s="11">
        <v>122408</v>
      </c>
      <c r="I129" s="12">
        <v>1</v>
      </c>
      <c r="J129" s="11">
        <f>IF((((0.5*C129-H129)*I129)-(D129*0.5))&lt;0,0,ROUND((((0.5*C129-H129)*I129)-(D129*0.5)),0))</f>
        <v>21502</v>
      </c>
      <c r="K129" s="11">
        <f>G129+J129</f>
        <v>67290</v>
      </c>
    </row>
    <row r="130" spans="1:11" x14ac:dyDescent="0.4">
      <c r="A130" s="7">
        <v>66001</v>
      </c>
      <c r="B130" s="7" t="s">
        <v>159</v>
      </c>
      <c r="C130" s="9">
        <v>2099265.2879999997</v>
      </c>
      <c r="D130" s="9">
        <v>0</v>
      </c>
      <c r="E130" s="9">
        <v>95743</v>
      </c>
      <c r="F130" s="10">
        <v>1</v>
      </c>
      <c r="G130" s="9">
        <f>IF((((0.5*C130-E130)*F130)-(D130*0.5))&lt;0,0,ROUND((((0.5*C130-E130)*F130)-(D130*0.5)),0))</f>
        <v>953890</v>
      </c>
      <c r="H130" s="11">
        <v>113515</v>
      </c>
      <c r="I130" s="12">
        <v>1</v>
      </c>
      <c r="J130" s="11">
        <f>IF((((0.5*C130-H130)*I130)-(D130*0.5))&lt;0,0,ROUND((((0.5*C130-H130)*I130)-(D130*0.5)),0))</f>
        <v>936118</v>
      </c>
      <c r="K130" s="11">
        <f>G130+J130</f>
        <v>1890008</v>
      </c>
    </row>
    <row r="131" spans="1:11" x14ac:dyDescent="0.4">
      <c r="A131" s="7">
        <v>49006</v>
      </c>
      <c r="B131" s="7" t="s">
        <v>118</v>
      </c>
      <c r="C131" s="9">
        <v>990502.60000000009</v>
      </c>
      <c r="D131" s="9">
        <v>0</v>
      </c>
      <c r="E131" s="9">
        <v>300108</v>
      </c>
      <c r="F131" s="10">
        <v>1</v>
      </c>
      <c r="G131" s="9">
        <f>IF((((0.5*C131-E131)*F131)-(D131*0.5))&lt;0,0,ROUND((((0.5*C131-E131)*F131)-(D131*0.5)),0))</f>
        <v>195143</v>
      </c>
      <c r="H131" s="11">
        <v>342875</v>
      </c>
      <c r="I131" s="12">
        <v>1</v>
      </c>
      <c r="J131" s="11">
        <f>IF((((0.5*C131-H131)*I131)-(D131*0.5))&lt;0,0,ROUND((((0.5*C131-H131)*I131)-(D131*0.5)),0))</f>
        <v>152376</v>
      </c>
      <c r="K131" s="11">
        <f>G131+J131</f>
        <v>347519</v>
      </c>
    </row>
    <row r="132" spans="1:11" x14ac:dyDescent="0.4">
      <c r="A132" s="7">
        <v>33005</v>
      </c>
      <c r="B132" s="7" t="s">
        <v>83</v>
      </c>
      <c r="C132" s="9">
        <v>230260.6</v>
      </c>
      <c r="D132" s="9">
        <v>23194.217500000042</v>
      </c>
      <c r="E132" s="9">
        <v>186894</v>
      </c>
      <c r="F132" s="10">
        <v>1</v>
      </c>
      <c r="G132" s="9">
        <f>IF((((0.5*C132-E132)*F132)-(D132*0.5))&lt;0,0,ROUND((((0.5*C132-E132)*F132)-(D132*0.5)),0))</f>
        <v>0</v>
      </c>
      <c r="H132" s="11">
        <v>226140</v>
      </c>
      <c r="I132" s="12">
        <v>1</v>
      </c>
      <c r="J132" s="11">
        <f>IF((((0.5*C132-H132)*I132)-(D132*0.5))&lt;0,0,ROUND((((0.5*C132-H132)*I132)-(D132*0.5)),0))</f>
        <v>0</v>
      </c>
      <c r="K132" s="11">
        <f>G132+J132</f>
        <v>0</v>
      </c>
    </row>
    <row r="133" spans="1:11" x14ac:dyDescent="0.4">
      <c r="A133" s="7">
        <v>13001</v>
      </c>
      <c r="B133" s="7" t="s">
        <v>37</v>
      </c>
      <c r="C133" s="9">
        <v>1217151.0559999999</v>
      </c>
      <c r="D133" s="9">
        <v>65037.212499999907</v>
      </c>
      <c r="E133" s="9">
        <v>402206</v>
      </c>
      <c r="F133" s="10">
        <v>1</v>
      </c>
      <c r="G133" s="9">
        <f>IF((((0.5*C133-E133)*F133)-(D133*0.5))&lt;0,0,ROUND((((0.5*C133-E133)*F133)-(D133*0.5)),0))</f>
        <v>173851</v>
      </c>
      <c r="H133" s="11">
        <v>457135</v>
      </c>
      <c r="I133" s="12">
        <v>1</v>
      </c>
      <c r="J133" s="11">
        <f>IF((((0.5*C133-H133)*I133)-(D133*0.5))&lt;0,0,ROUND((((0.5*C133-H133)*I133)-(D133*0.5)),0))</f>
        <v>118922</v>
      </c>
      <c r="K133" s="11">
        <f>G133+J133</f>
        <v>292773</v>
      </c>
    </row>
    <row r="134" spans="1:11" x14ac:dyDescent="0.4">
      <c r="A134" s="7">
        <v>60006</v>
      </c>
      <c r="B134" s="7" t="s">
        <v>148</v>
      </c>
      <c r="C134" s="9">
        <v>354954.4</v>
      </c>
      <c r="D134" s="9">
        <v>352132.34</v>
      </c>
      <c r="E134" s="9">
        <v>211645</v>
      </c>
      <c r="F134" s="10">
        <v>1</v>
      </c>
      <c r="G134" s="9">
        <f>IF((((0.5*C134-E134)*F134)-(D134*0.5))&lt;0,0,ROUND((((0.5*C134-E134)*F134)-(D134*0.5)),0))</f>
        <v>0</v>
      </c>
      <c r="H134" s="11">
        <v>250384</v>
      </c>
      <c r="I134" s="12">
        <v>1</v>
      </c>
      <c r="J134" s="11">
        <f>IF((((0.5*C134-H134)*I134)-(D134*0.5))&lt;0,0,ROUND((((0.5*C134-H134)*I134)-(D134*0.5)),0))</f>
        <v>0</v>
      </c>
      <c r="K134" s="11">
        <f>G134+J134</f>
        <v>0</v>
      </c>
    </row>
    <row r="135" spans="1:11" x14ac:dyDescent="0.4">
      <c r="A135" s="7">
        <v>11004</v>
      </c>
      <c r="B135" s="7" t="s">
        <v>33</v>
      </c>
      <c r="C135" s="9">
        <v>1139302.6000000001</v>
      </c>
      <c r="D135" s="9">
        <v>0</v>
      </c>
      <c r="E135" s="9">
        <v>196673</v>
      </c>
      <c r="F135" s="10">
        <v>1</v>
      </c>
      <c r="G135" s="9">
        <f>IF((((0.5*C135-E135)*F135)-(D135*0.5))&lt;0,0,ROUND((((0.5*C135-E135)*F135)-(D135*0.5)),0))</f>
        <v>372978</v>
      </c>
      <c r="H135" s="11">
        <v>240708</v>
      </c>
      <c r="I135" s="12">
        <v>1</v>
      </c>
      <c r="J135" s="11">
        <f>IF((((0.5*C135-H135)*I135)-(D135*0.5))&lt;0,0,ROUND((((0.5*C135-H135)*I135)-(D135*0.5)),0))</f>
        <v>328943</v>
      </c>
      <c r="K135" s="11">
        <f>G135+J135</f>
        <v>701921</v>
      </c>
    </row>
    <row r="136" spans="1:11" x14ac:dyDescent="0.4">
      <c r="A136" s="7">
        <v>51005</v>
      </c>
      <c r="B136" s="7" t="s">
        <v>126</v>
      </c>
      <c r="C136" s="9">
        <v>187697.80000000002</v>
      </c>
      <c r="D136" s="9">
        <v>440563.18000000005</v>
      </c>
      <c r="E136" s="9">
        <v>147367</v>
      </c>
      <c r="F136" s="10">
        <v>1</v>
      </c>
      <c r="G136" s="9">
        <f>IF((((0.5*C136-E136)*F136)-(D136*0.5))&lt;0,0,ROUND((((0.5*C136-E136)*F136)-(D136*0.5)),0))</f>
        <v>0</v>
      </c>
      <c r="H136" s="11">
        <v>174504</v>
      </c>
      <c r="I136" s="12">
        <v>0.78</v>
      </c>
      <c r="J136" s="11">
        <f>IF((((0.5*C136-H136)*I136)-(D136*0.5))&lt;0,0,ROUND((((0.5*C136-H136)*I136)-(D136*0.5)),0))</f>
        <v>0</v>
      </c>
      <c r="K136" s="11">
        <f>G136+J136</f>
        <v>0</v>
      </c>
    </row>
    <row r="137" spans="1:11" x14ac:dyDescent="0.4">
      <c r="A137" s="7">
        <v>6005</v>
      </c>
      <c r="B137" s="7" t="s">
        <v>25</v>
      </c>
      <c r="C137" s="9">
        <v>254752.80000000002</v>
      </c>
      <c r="D137" s="9">
        <v>111276.17000000001</v>
      </c>
      <c r="E137" s="9">
        <v>147160</v>
      </c>
      <c r="F137" s="10">
        <v>0.7</v>
      </c>
      <c r="G137" s="9">
        <f>IF((((0.5*C137-E137)*F137)-(D137*0.5))&lt;0,0,ROUND((((0.5*C137-E137)*F137)-(D137*0.5)),0))</f>
        <v>0</v>
      </c>
      <c r="H137" s="11">
        <v>179928</v>
      </c>
      <c r="I137" s="12">
        <v>0.69</v>
      </c>
      <c r="J137" s="11">
        <f>IF((((0.5*C137-H137)*I137)-(D137*0.5))&lt;0,0,ROUND((((0.5*C137-H137)*I137)-(D137*0.5)),0))</f>
        <v>0</v>
      </c>
      <c r="K137" s="11">
        <f>G137+J137</f>
        <v>0</v>
      </c>
    </row>
    <row r="138" spans="1:11" x14ac:dyDescent="0.4">
      <c r="A138" s="7">
        <v>14004</v>
      </c>
      <c r="B138" s="7" t="s">
        <v>41</v>
      </c>
      <c r="C138" s="9">
        <v>4790015.3760000002</v>
      </c>
      <c r="D138" s="9">
        <v>0</v>
      </c>
      <c r="E138" s="9">
        <v>1152331</v>
      </c>
      <c r="F138" s="10">
        <v>1</v>
      </c>
      <c r="G138" s="9">
        <f>IF((((0.5*C138-E138)*F138)-(D138*0.5))&lt;0,0,ROUND((((0.5*C138-E138)*F138)-(D138*0.5)),0))</f>
        <v>1242677</v>
      </c>
      <c r="H138" s="11">
        <v>1311073</v>
      </c>
      <c r="I138" s="12">
        <v>1</v>
      </c>
      <c r="J138" s="11">
        <f>IF((((0.5*C138-H138)*I138)-(D138*0.5))&lt;0,0,ROUND((((0.5*C138-H138)*I138)-(D138*0.5)),0))</f>
        <v>1083935</v>
      </c>
      <c r="K138" s="11">
        <f>G138+J138</f>
        <v>2326612</v>
      </c>
    </row>
    <row r="139" spans="1:11" x14ac:dyDescent="0.4">
      <c r="A139" s="7">
        <v>18003</v>
      </c>
      <c r="B139" s="7" t="s">
        <v>51</v>
      </c>
      <c r="C139" s="9">
        <v>148178.79999999999</v>
      </c>
      <c r="D139" s="9">
        <v>0</v>
      </c>
      <c r="E139" s="9">
        <v>84451</v>
      </c>
      <c r="F139" s="10">
        <v>1</v>
      </c>
      <c r="G139" s="9">
        <f>IF((((0.5*C139-E139)*F139)-(D139*0.5))&lt;0,0,ROUND((((0.5*C139-E139)*F139)-(D139*0.5)),0))</f>
        <v>0</v>
      </c>
      <c r="H139" s="11">
        <v>107214</v>
      </c>
      <c r="I139" s="12">
        <v>0.83</v>
      </c>
      <c r="J139" s="11">
        <f>IF((((0.5*C139-H139)*I139)-(D139*0.5))&lt;0,0,ROUND((((0.5*C139-H139)*I139)-(D139*0.5)),0))</f>
        <v>0</v>
      </c>
      <c r="K139" s="11">
        <f>G139+J139</f>
        <v>0</v>
      </c>
    </row>
    <row r="140" spans="1:11" x14ac:dyDescent="0.4">
      <c r="A140" s="7">
        <v>14005</v>
      </c>
      <c r="B140" s="7" t="s">
        <v>42</v>
      </c>
      <c r="C140" s="9">
        <v>193138.2</v>
      </c>
      <c r="D140" s="9">
        <v>38905.81</v>
      </c>
      <c r="E140" s="9">
        <v>141758</v>
      </c>
      <c r="F140" s="10">
        <v>0.99</v>
      </c>
      <c r="G140" s="9">
        <f>IF((((0.5*C140-E140)*F140)-(D140*0.5))&lt;0,0,ROUND((((0.5*C140-E140)*F140)-(D140*0.5)),0))</f>
        <v>0</v>
      </c>
      <c r="H140" s="11">
        <v>162480</v>
      </c>
      <c r="I140" s="12">
        <v>0.92</v>
      </c>
      <c r="J140" s="11">
        <f>IF((((0.5*C140-H140)*I140)-(D140*0.5))&lt;0,0,ROUND((((0.5*C140-H140)*I140)-(D140*0.5)),0))</f>
        <v>0</v>
      </c>
      <c r="K140" s="11">
        <f>G140+J140</f>
        <v>0</v>
      </c>
    </row>
    <row r="141" spans="1:11" x14ac:dyDescent="0.4">
      <c r="A141" s="7">
        <v>18005</v>
      </c>
      <c r="B141" s="7" t="s">
        <v>52</v>
      </c>
      <c r="C141" s="9">
        <v>515367.4</v>
      </c>
      <c r="D141" s="9">
        <v>91681.585000000021</v>
      </c>
      <c r="E141" s="9">
        <v>303379</v>
      </c>
      <c r="F141" s="10">
        <v>1</v>
      </c>
      <c r="G141" s="9">
        <f>IF((((0.5*C141-E141)*F141)-(D141*0.5))&lt;0,0,ROUND((((0.5*C141-E141)*F141)-(D141*0.5)),0))</f>
        <v>0</v>
      </c>
      <c r="H141" s="11">
        <v>399658</v>
      </c>
      <c r="I141" s="12">
        <v>1</v>
      </c>
      <c r="J141" s="11">
        <f>IF((((0.5*C141-H141)*I141)-(D141*0.5))&lt;0,0,ROUND((((0.5*C141-H141)*I141)-(D141*0.5)),0))</f>
        <v>0</v>
      </c>
      <c r="K141" s="11">
        <f>G141+J141</f>
        <v>0</v>
      </c>
    </row>
    <row r="142" spans="1:11" x14ac:dyDescent="0.4">
      <c r="A142" s="7">
        <v>36002</v>
      </c>
      <c r="B142" s="7" t="s">
        <v>86</v>
      </c>
      <c r="C142" s="9">
        <v>311333</v>
      </c>
      <c r="D142" s="9">
        <v>489366.82999999996</v>
      </c>
      <c r="E142" s="9">
        <v>341222</v>
      </c>
      <c r="F142" s="10">
        <v>0.74</v>
      </c>
      <c r="G142" s="9">
        <f>IF((((0.5*C142-E142)*F142)-(D142*0.5))&lt;0,0,ROUND((((0.5*C142-E142)*F142)-(D142*0.5)),0))</f>
        <v>0</v>
      </c>
      <c r="H142" s="11">
        <v>415555</v>
      </c>
      <c r="I142" s="12">
        <v>0.66</v>
      </c>
      <c r="J142" s="11">
        <f>IF((((0.5*C142-H142)*I142)-(D142*0.5))&lt;0,0,ROUND((((0.5*C142-H142)*I142)-(D142*0.5)),0))</f>
        <v>0</v>
      </c>
      <c r="K142" s="11">
        <f>G142+J142</f>
        <v>0</v>
      </c>
    </row>
    <row r="143" spans="1:11" x14ac:dyDescent="0.4">
      <c r="A143" s="7">
        <v>49007</v>
      </c>
      <c r="B143" s="7" t="s">
        <v>119</v>
      </c>
      <c r="C143" s="9">
        <v>1128561.6000000001</v>
      </c>
      <c r="D143" s="9">
        <v>0</v>
      </c>
      <c r="E143" s="9">
        <v>326136</v>
      </c>
      <c r="F143" s="10">
        <v>1</v>
      </c>
      <c r="G143" s="9">
        <f>IF((((0.5*C143-E143)*F143)-(D143*0.5))&lt;0,0,ROUND((((0.5*C143-E143)*F143)-(D143*0.5)),0))</f>
        <v>238145</v>
      </c>
      <c r="H143" s="11">
        <v>371951</v>
      </c>
      <c r="I143" s="12">
        <v>1</v>
      </c>
      <c r="J143" s="11">
        <f>IF((((0.5*C143-H143)*I143)-(D143*0.5))&lt;0,0,ROUND((((0.5*C143-H143)*I143)-(D143*0.5)),0))</f>
        <v>192330</v>
      </c>
      <c r="K143" s="11">
        <f>G143+J143</f>
        <v>430475</v>
      </c>
    </row>
    <row r="144" spans="1:11" x14ac:dyDescent="0.4">
      <c r="A144" s="7">
        <v>1003</v>
      </c>
      <c r="B144" s="7" t="s">
        <v>11</v>
      </c>
      <c r="C144" s="9">
        <v>97792</v>
      </c>
      <c r="D144" s="9">
        <v>231189.47999999998</v>
      </c>
      <c r="E144" s="9">
        <v>131569</v>
      </c>
      <c r="F144" s="10">
        <v>0.41</v>
      </c>
      <c r="G144" s="9">
        <f>IF((((0.5*C144-E144)*F144)-(D144*0.5))&lt;0,0,ROUND((((0.5*C144-E144)*F144)-(D144*0.5)),0))</f>
        <v>0</v>
      </c>
      <c r="H144" s="11">
        <v>158249</v>
      </c>
      <c r="I144" s="12">
        <v>0.38</v>
      </c>
      <c r="J144" s="11">
        <f>IF((((0.5*C144-H144)*I144)-(D144*0.5))&lt;0,0,ROUND((((0.5*C144-H144)*I144)-(D144*0.5)),0))</f>
        <v>0</v>
      </c>
      <c r="K144" s="11">
        <f>G144+J144</f>
        <v>0</v>
      </c>
    </row>
    <row r="145" spans="1:11" x14ac:dyDescent="0.4">
      <c r="A145" s="7">
        <v>47001</v>
      </c>
      <c r="B145" s="7" t="s">
        <v>111</v>
      </c>
      <c r="C145" s="9">
        <v>339639</v>
      </c>
      <c r="D145" s="9">
        <v>0</v>
      </c>
      <c r="E145" s="9">
        <v>77995</v>
      </c>
      <c r="F145" s="10">
        <v>1</v>
      </c>
      <c r="G145" s="9">
        <f>IF((((0.5*C145-E145)*F145)-(D145*0.5))&lt;0,0,ROUND((((0.5*C145-E145)*F145)-(D145*0.5)),0))</f>
        <v>91825</v>
      </c>
      <c r="H145" s="11">
        <v>92097</v>
      </c>
      <c r="I145" s="12">
        <v>1</v>
      </c>
      <c r="J145" s="11">
        <f>IF((((0.5*C145-H145)*I145)-(D145*0.5))&lt;0,0,ROUND((((0.5*C145-H145)*I145)-(D145*0.5)),0))</f>
        <v>77723</v>
      </c>
      <c r="K145" s="11">
        <f>G145+J145</f>
        <v>169548</v>
      </c>
    </row>
    <row r="146" spans="1:11" x14ac:dyDescent="0.4">
      <c r="A146" s="7">
        <v>12003</v>
      </c>
      <c r="B146" s="7" t="s">
        <v>36</v>
      </c>
      <c r="C146" s="9">
        <v>186396.6</v>
      </c>
      <c r="D146" s="9">
        <v>234015.72999999998</v>
      </c>
      <c r="E146" s="9">
        <v>189358</v>
      </c>
      <c r="F146" s="10">
        <v>0.33</v>
      </c>
      <c r="G146" s="9">
        <f>IF((((0.5*C146-E146)*F146)-(D146*0.5))&lt;0,0,ROUND((((0.5*C146-E146)*F146)-(D146*0.5)),0))</f>
        <v>0</v>
      </c>
      <c r="H146" s="11">
        <v>231583</v>
      </c>
      <c r="I146" s="12">
        <v>0.31</v>
      </c>
      <c r="J146" s="11">
        <f>IF((((0.5*C146-H146)*I146)-(D146*0.5))&lt;0,0,ROUND((((0.5*C146-H146)*I146)-(D146*0.5)),0))</f>
        <v>0</v>
      </c>
      <c r="K146" s="11">
        <f>G146+J146</f>
        <v>0</v>
      </c>
    </row>
    <row r="147" spans="1:11" x14ac:dyDescent="0.4">
      <c r="A147" s="7">
        <v>54007</v>
      </c>
      <c r="B147" s="7" t="s">
        <v>134</v>
      </c>
      <c r="C147" s="9">
        <v>232042.8</v>
      </c>
      <c r="D147" s="9">
        <v>0</v>
      </c>
      <c r="E147" s="9">
        <v>105139</v>
      </c>
      <c r="F147" s="10">
        <v>1</v>
      </c>
      <c r="G147" s="9">
        <f>IF((((0.5*C147-E147)*F147)-(D147*0.5))&lt;0,0,ROUND((((0.5*C147-E147)*F147)-(D147*0.5)),0))</f>
        <v>10882</v>
      </c>
      <c r="H147" s="11">
        <v>122356</v>
      </c>
      <c r="I147" s="12">
        <v>1</v>
      </c>
      <c r="J147" s="11">
        <f>IF((((0.5*C147-H147)*I147)-(D147*0.5))&lt;0,0,ROUND((((0.5*C147-H147)*I147)-(D147*0.5)),0))</f>
        <v>0</v>
      </c>
      <c r="K147" s="11">
        <f>G147+J147</f>
        <v>10882</v>
      </c>
    </row>
    <row r="148" spans="1:11" x14ac:dyDescent="0.4">
      <c r="A148" s="7">
        <v>59002</v>
      </c>
      <c r="B148" s="7" t="s">
        <v>143</v>
      </c>
      <c r="C148" s="9">
        <v>611572.60000000009</v>
      </c>
      <c r="D148" s="9">
        <v>805923.5</v>
      </c>
      <c r="E148" s="9">
        <v>411977</v>
      </c>
      <c r="F148" s="10">
        <v>0.91</v>
      </c>
      <c r="G148" s="9">
        <f>IF((((0.5*C148-E148)*F148)-(D148*0.5))&lt;0,0,ROUND((((0.5*C148-E148)*F148)-(D148*0.5)),0))</f>
        <v>0</v>
      </c>
      <c r="H148" s="11">
        <v>505569</v>
      </c>
      <c r="I148" s="12">
        <v>0.84</v>
      </c>
      <c r="J148" s="11">
        <f>IF((((0.5*C148-H148)*I148)-(D148*0.5))&lt;0,0,ROUND((((0.5*C148-H148)*I148)-(D148*0.5)),0))</f>
        <v>0</v>
      </c>
      <c r="K148" s="11">
        <f>G148+J148</f>
        <v>0</v>
      </c>
    </row>
    <row r="149" spans="1:11" x14ac:dyDescent="0.4">
      <c r="A149" s="7">
        <v>2006</v>
      </c>
      <c r="B149" s="7" t="s">
        <v>14</v>
      </c>
      <c r="C149" s="9">
        <v>400723.6</v>
      </c>
      <c r="D149" s="9">
        <v>165086.25499999998</v>
      </c>
      <c r="E149" s="9">
        <v>256884</v>
      </c>
      <c r="F149" s="10">
        <v>1</v>
      </c>
      <c r="G149" s="9">
        <f>IF((((0.5*C149-E149)*F149)-(D149*0.5))&lt;0,0,ROUND((((0.5*C149-E149)*F149)-(D149*0.5)),0))</f>
        <v>0</v>
      </c>
      <c r="H149" s="11">
        <v>313427</v>
      </c>
      <c r="I149" s="12">
        <v>1</v>
      </c>
      <c r="J149" s="11">
        <f>IF((((0.5*C149-H149)*I149)-(D149*0.5))&lt;0,0,ROUND((((0.5*C149-H149)*I149)-(D149*0.5)),0))</f>
        <v>0</v>
      </c>
      <c r="K149" s="11">
        <f>G149+J149</f>
        <v>0</v>
      </c>
    </row>
    <row r="150" spans="1:11" x14ac:dyDescent="0.4">
      <c r="A150" s="7">
        <v>55004</v>
      </c>
      <c r="B150" s="7" t="s">
        <v>135</v>
      </c>
      <c r="C150" s="9">
        <v>168099.40000000002</v>
      </c>
      <c r="D150" s="9">
        <v>300513.36</v>
      </c>
      <c r="E150" s="9">
        <v>129506</v>
      </c>
      <c r="F150" s="10">
        <v>0.83</v>
      </c>
      <c r="G150" s="9">
        <f>IF((((0.5*C150-E150)*F150)-(D150*0.5))&lt;0,0,ROUND((((0.5*C150-E150)*F150)-(D150*0.5)),0))</f>
        <v>0</v>
      </c>
      <c r="H150" s="11">
        <v>146072</v>
      </c>
      <c r="I150" s="12">
        <v>0.77</v>
      </c>
      <c r="J150" s="11">
        <f>IF((((0.5*C150-H150)*I150)-(D150*0.5))&lt;0,0,ROUND((((0.5*C150-H150)*I150)-(D150*0.5)),0))</f>
        <v>0</v>
      </c>
      <c r="K150" s="11">
        <f>G150+J150</f>
        <v>0</v>
      </c>
    </row>
    <row r="151" spans="1:11" x14ac:dyDescent="0.4">
      <c r="A151" s="7">
        <v>63003</v>
      </c>
      <c r="B151" s="7" t="s">
        <v>156</v>
      </c>
      <c r="C151" s="9">
        <v>3242273.432</v>
      </c>
      <c r="D151" s="9">
        <v>320133.85250000062</v>
      </c>
      <c r="E151" s="9">
        <v>796316</v>
      </c>
      <c r="F151" s="10">
        <v>1</v>
      </c>
      <c r="G151" s="9">
        <f>IF((((0.5*C151-E151)*F151)-(D151*0.5))&lt;0,0,ROUND((((0.5*C151-E151)*F151)-(D151*0.5)),0))</f>
        <v>664754</v>
      </c>
      <c r="H151" s="11">
        <v>901153</v>
      </c>
      <c r="I151" s="12">
        <v>1</v>
      </c>
      <c r="J151" s="11">
        <f>IF((((0.5*C151-H151)*I151)-(D151*0.5))&lt;0,0,ROUND((((0.5*C151-H151)*I151)-(D151*0.5)),0))</f>
        <v>559917</v>
      </c>
      <c r="K151" s="11">
        <f>G151+J151</f>
        <v>1224671</v>
      </c>
    </row>
    <row r="152" spans="1:11" ht="26.25" customHeight="1" x14ac:dyDescent="0.4">
      <c r="A152" s="7"/>
      <c r="B152" s="15"/>
      <c r="C152" s="9">
        <f t="shared" ref="C152:E152" si="0">SUM(C2:C151)</f>
        <v>152766942.71360007</v>
      </c>
      <c r="D152" s="9">
        <f t="shared" si="0"/>
        <v>22244736.314999994</v>
      </c>
      <c r="E152" s="9">
        <f t="shared" si="0"/>
        <v>49931345</v>
      </c>
      <c r="F152" s="8"/>
      <c r="G152" s="9">
        <f>SUM(G2:G151)</f>
        <v>33454028</v>
      </c>
      <c r="H152" s="9">
        <f t="shared" ref="H152:K152" si="1">SUM(H2:H151)</f>
        <v>58760180</v>
      </c>
      <c r="I152" s="9" t="s">
        <v>160</v>
      </c>
      <c r="J152" s="9">
        <f t="shared" si="1"/>
        <v>28901473</v>
      </c>
      <c r="K152" s="9">
        <f t="shared" si="1"/>
        <v>62355501</v>
      </c>
    </row>
  </sheetData>
  <sortState ref="A2:K151">
    <sortCondition ref="B2:B151"/>
  </sortState>
  <printOptions gridLines="1"/>
  <pageMargins left="0.2" right="0.2" top="0.6" bottom="0.28999999999999998" header="0.17" footer="0.17"/>
  <pageSetup scale="89" fitToHeight="0" orientation="landscape" horizontalDpi="4294967292" r:id="rId1"/>
  <headerFooter alignWithMargins="0">
    <oddHeader>&amp;C&amp;"-,Regular"&amp;11FY2017 Special Education Aid 
Based on Dec 2015 State Child Count</oddHeader>
    <oddFooter>&amp;R&amp;"-,Regular"&amp;8&amp;D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FY17 SE</vt:lpstr>
      <vt:lpstr>'FY17 SE'!Print_Area</vt:lpstr>
      <vt:lpstr>'FY17 SE'!Print_Titles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Woodmansey, Susan</dc:creator>
  <cp:lastModifiedBy>Woodmansey, Susan</cp:lastModifiedBy>
  <cp:lastPrinted>2017-02-22T22:38:14Z</cp:lastPrinted>
  <dcterms:created xsi:type="dcterms:W3CDTF">2017-02-22T22:34:59Z</dcterms:created>
  <dcterms:modified xsi:type="dcterms:W3CDTF">2017-02-22T22:38:41Z</dcterms:modified>
</cp:coreProperties>
</file>