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Alternative Need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'Alternative Need'!$A$1:$M$5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F4" i="1" l="1"/>
  <c r="F3" i="1"/>
  <c r="H3" i="1" s="1"/>
  <c r="J3" i="1" s="1"/>
  <c r="F2" i="1"/>
  <c r="H4" i="1" l="1"/>
  <c r="J4" i="1" s="1"/>
  <c r="H2" i="1"/>
  <c r="J2" i="1" s="1"/>
  <c r="J5" i="1" l="1"/>
</calcChain>
</file>

<file path=xl/sharedStrings.xml><?xml version="1.0" encoding="utf-8"?>
<sst xmlns="http://schemas.openxmlformats.org/spreadsheetml/2006/main" count="14" uniqueCount="14">
  <si>
    <t>District No.</t>
  </si>
  <si>
    <t>District Name</t>
  </si>
  <si>
    <t>FY2015 
Other Revenue</t>
  </si>
  <si>
    <t>FY2016 
Other Revenue</t>
  </si>
  <si>
    <t>Alternative Need</t>
  </si>
  <si>
    <t>FY2015
 SAFE</t>
  </si>
  <si>
    <t>Alternative Per Student Need</t>
  </si>
  <si>
    <t>FY2017
 SAFE</t>
  </si>
  <si>
    <t>FY2018 Alternative Local Need</t>
  </si>
  <si>
    <t>White Lake 01-3</t>
  </si>
  <si>
    <t>Harding County 31-1</t>
  </si>
  <si>
    <t>Hoven 53-2</t>
  </si>
  <si>
    <t>SDCL 13-13-10.1 (5A and 5B)</t>
  </si>
  <si>
    <t>FY2016 
District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</si>
</sst>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"/>
    <numFmt numFmtId="165" formatCode="&quot;$&quot;#,##0.00"/>
    <numFmt numFmtId="166" formatCode="General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b/>
      <sz val="10"/>
      <name val="Gill Sans MT"/>
      <family val="2"/>
    </font>
    <font>
      <sz val="9"/>
      <color rgb="FF002060"/>
      <name val="Gill Sans MT"/>
      <family val="2"/>
    </font>
    <font>
      <sz val="9"/>
      <name val="Gill Sans MT"/>
      <family val="2"/>
    </font>
    <font>
      <sz val="9"/>
      <color rgb="FFFF0000"/>
      <name val="Gill Sans MT"/>
      <family val="2"/>
    </font>
    <font>
      <sz val="10"/>
      <color rgb="FF002060"/>
      <name val="Gill Sans MT"/>
      <family val="2"/>
    </font>
    <font>
      <sz val="10"/>
      <color rgb="FFFF0000"/>
      <name val="Gill Sans MT"/>
      <family val="2"/>
    </font>
    <font>
      <sz val="10"/>
      <name val="Courier"/>
      <family val="3"/>
    </font>
    <font>
      <sz val="11"/>
      <color theme="1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6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164" fontId="5" fillId="0" borderId="2" xfId="0" applyNumberFormat="1" applyFont="1" applyFill="1" applyBorder="1"/>
    <xf numFmtId="164" fontId="5" fillId="0" borderId="2" xfId="0" applyNumberFormat="1" applyFont="1" applyBorder="1"/>
    <xf numFmtId="0" fontId="5" fillId="0" borderId="2" xfId="0" applyFont="1" applyBorder="1"/>
    <xf numFmtId="165" fontId="5" fillId="0" borderId="2" xfId="0" applyNumberFormat="1" applyFont="1" applyBorder="1"/>
    <xf numFmtId="40" fontId="5" fillId="0" borderId="2" xfId="0" applyNumberFormat="1" applyFont="1" applyBorder="1"/>
    <xf numFmtId="0" fontId="6" fillId="0" borderId="0" xfId="0" applyFont="1"/>
    <xf numFmtId="0" fontId="5" fillId="0" borderId="3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left"/>
    </xf>
    <xf numFmtId="164" fontId="5" fillId="0" borderId="3" xfId="0" applyNumberFormat="1" applyFont="1" applyFill="1" applyBorder="1"/>
    <xf numFmtId="164" fontId="5" fillId="0" borderId="3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40" fontId="5" fillId="0" borderId="3" xfId="0" applyNumberFormat="1" applyFont="1" applyBorder="1"/>
    <xf numFmtId="164" fontId="5" fillId="0" borderId="0" xfId="0" applyNumberFormat="1" applyFont="1" applyFill="1"/>
    <xf numFmtId="164" fontId="5" fillId="0" borderId="0" xfId="0" applyNumberFormat="1" applyFont="1"/>
    <xf numFmtId="4" fontId="5" fillId="0" borderId="0" xfId="0" applyNumberFormat="1" applyFont="1" applyFill="1"/>
    <xf numFmtId="165" fontId="5" fillId="0" borderId="0" xfId="0" applyNumberFormat="1" applyFont="1"/>
    <xf numFmtId="40" fontId="7" fillId="0" borderId="0" xfId="0" applyNumberFormat="1" applyFont="1"/>
    <xf numFmtId="0" fontId="8" fillId="0" borderId="0" xfId="0" applyFont="1" applyFill="1"/>
    <xf numFmtId="164" fontId="8" fillId="0" borderId="0" xfId="0" applyNumberFormat="1" applyFont="1"/>
    <xf numFmtId="165" fontId="3" fillId="0" borderId="0" xfId="0" applyNumberFormat="1" applyFont="1"/>
    <xf numFmtId="165" fontId="9" fillId="0" borderId="0" xfId="0" applyNumberFormat="1" applyFont="1"/>
  </cellXfs>
  <cellStyles count="18">
    <cellStyle name="Comma 2" xfId="1"/>
    <cellStyle name="Comma 2 2" xfId="2"/>
    <cellStyle name="Comma 3" xfId="3"/>
    <cellStyle name="Comma 4" xfId="4"/>
    <cellStyle name="Normal" xfId="0" builtinId="0"/>
    <cellStyle name="Normal 10" xfId="5"/>
    <cellStyle name="Normal 11" xfId="6"/>
    <cellStyle name="Normal 12" xfId="7"/>
    <cellStyle name="Normal 13" xfId="8"/>
    <cellStyle name="Normal 2" xfId="9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SA%20FY2018%201.5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18 GSA "/>
      <sheetName val="Need Calc"/>
      <sheetName val="Alternative Need"/>
      <sheetName val="State Aid Fall Enroll"/>
      <sheetName val="ELL"/>
      <sheetName val="ARSD 24.17.03.07"/>
      <sheetName val="SDCL 13-13-87 Summary"/>
      <sheetName val="13-13-87 Details"/>
      <sheetName val="Other Revenue"/>
      <sheetName val="Pay 2017"/>
      <sheetName val="Pay 2018"/>
      <sheetName val="Notes"/>
      <sheetName val="Gaming Adjusments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A2">
            <v>1001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">
          <cell r="A2">
            <v>1001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3"/>
  <cols>
    <col min="1" max="1" width="6.7109375" style="5" customWidth="1"/>
    <col min="2" max="2" width="17.7109375" style="5" customWidth="1"/>
    <col min="3" max="4" width="12.7109375" style="26" customWidth="1"/>
    <col min="5" max="5" width="12.7109375" style="27" customWidth="1"/>
    <col min="6" max="6" width="16.7109375" style="27" bestFit="1" customWidth="1"/>
    <col min="7" max="7" width="12.7109375" style="5" customWidth="1"/>
    <col min="8" max="8" width="12.7109375" style="28" customWidth="1"/>
    <col min="9" max="9" width="12.7109375" style="29" customWidth="1"/>
    <col min="10" max="10" width="12.7109375" style="5" customWidth="1"/>
    <col min="11" max="16384" width="9.140625" style="5"/>
  </cols>
  <sheetData>
    <row r="1" spans="1:10" ht="45" x14ac:dyDescent="0.3">
      <c r="A1" s="1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4" t="s">
        <v>8</v>
      </c>
    </row>
    <row r="2" spans="1:10" s="13" customFormat="1" ht="15.75" x14ac:dyDescent="0.35">
      <c r="A2" s="6">
        <v>1003</v>
      </c>
      <c r="B2" s="7" t="s">
        <v>9</v>
      </c>
      <c r="C2" s="8">
        <v>658295</v>
      </c>
      <c r="D2" s="8">
        <v>222937.25</v>
      </c>
      <c r="E2" s="9">
        <v>220085.82</v>
      </c>
      <c r="F2" s="9">
        <f>IF(D2&lt;E2,D2+C2,E2+C2)</f>
        <v>878380.82000000007</v>
      </c>
      <c r="G2" s="10">
        <v>110</v>
      </c>
      <c r="H2" s="11">
        <f t="shared" ref="H2:H4" si="0">F2/G2</f>
        <v>7985.2801818181824</v>
      </c>
      <c r="I2" s="12">
        <v>116</v>
      </c>
      <c r="J2" s="9">
        <f t="shared" ref="J2:J4" si="1">H2*I2</f>
        <v>926292.50109090912</v>
      </c>
    </row>
    <row r="3" spans="1:10" s="13" customFormat="1" ht="15.75" x14ac:dyDescent="0.35">
      <c r="A3" s="14">
        <v>31001</v>
      </c>
      <c r="B3" s="15" t="s">
        <v>10</v>
      </c>
      <c r="C3" s="16">
        <v>1111945</v>
      </c>
      <c r="D3" s="16">
        <v>625399.24</v>
      </c>
      <c r="E3" s="17">
        <v>456115.05</v>
      </c>
      <c r="F3" s="17">
        <f>IF(D3&lt;E3,D3+C3,E3+C3)</f>
        <v>1568060.05</v>
      </c>
      <c r="G3" s="18">
        <v>194.25</v>
      </c>
      <c r="H3" s="19">
        <f t="shared" si="0"/>
        <v>8072.3812097812097</v>
      </c>
      <c r="I3" s="20">
        <v>195.25</v>
      </c>
      <c r="J3" s="17">
        <f t="shared" si="1"/>
        <v>1576132.4312097812</v>
      </c>
    </row>
    <row r="4" spans="1:10" s="13" customFormat="1" ht="15.75" x14ac:dyDescent="0.35">
      <c r="A4" s="14">
        <v>53002</v>
      </c>
      <c r="B4" s="15" t="s">
        <v>11</v>
      </c>
      <c r="C4" s="16">
        <v>641122</v>
      </c>
      <c r="D4" s="16">
        <v>127919.45</v>
      </c>
      <c r="E4" s="17">
        <v>147560.16999999998</v>
      </c>
      <c r="F4" s="17">
        <f>IF(D4&lt;E4,D4+C4,E4+C4)</f>
        <v>769041.45</v>
      </c>
      <c r="G4" s="18">
        <v>112</v>
      </c>
      <c r="H4" s="19">
        <f t="shared" si="0"/>
        <v>6866.4415178571426</v>
      </c>
      <c r="I4" s="20">
        <v>102</v>
      </c>
      <c r="J4" s="17">
        <f t="shared" si="1"/>
        <v>700377.03482142859</v>
      </c>
    </row>
    <row r="5" spans="1:10" s="13" customFormat="1" ht="15.75" x14ac:dyDescent="0.35">
      <c r="C5" s="21"/>
      <c r="D5" s="21"/>
      <c r="E5" s="21"/>
      <c r="F5" s="22"/>
      <c r="G5" s="23"/>
      <c r="H5" s="24"/>
      <c r="I5" s="25"/>
      <c r="J5" s="22">
        <f>SUM(J2:J4)</f>
        <v>3202801.9671221189</v>
      </c>
    </row>
    <row r="6" spans="1:10" x14ac:dyDescent="0.3">
      <c r="A6" s="5" t="s">
        <v>12</v>
      </c>
    </row>
  </sheetData>
  <pageMargins left="0.5" right="0.5" top="1" bottom="1" header="0.55000000000000004" footer="0.8"/>
  <pageSetup orientation="landscape" r:id="rId1"/>
  <headerFooter>
    <oddHeader>&amp;C&amp;"Gill Sans MT,Regular"&amp;11FY2018 General State Aid ALTERNATIVE Need</oddHeader>
    <oddFooter>&amp;R&amp;"Gill Sans MT,Regular"&amp;11&amp;D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Alternative Need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2018-01-10T15:58:31Z</cp:lastPrinted>
  <dcterms:created xsi:type="dcterms:W3CDTF">2018-01-10T15:56:00Z</dcterms:created>
  <dcterms:modified xsi:type="dcterms:W3CDTF">2018-01-10T16:01:06Z</dcterms:modified>
</cp:coreProperties>
</file>