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N:\State Aid\1. State Aid Calculations\FY2020 State Aid\WEB FILES\"/>
    </mc:Choice>
  </mc:AlternateContent>
  <xr:revisionPtr revIDLastSave="0" documentId="13_ncr:1_{BAC68A2C-D588-4675-8EC5-814B1029CA4B}" xr6:coauthVersionLast="36" xr6:coauthVersionMax="36" xr10:uidLastSave="{00000000-0000-0000-0000-000000000000}"/>
  <bookViews>
    <workbookView xWindow="0" yWindow="0" windowWidth="28800" windowHeight="11625" xr2:uid="{6B0E8D91-29D2-40FC-B882-4E9CB6318288}"/>
  </bookViews>
  <sheets>
    <sheet name="FY20 SE" sheetId="1" r:id="rId1"/>
  </sheets>
  <externalReferences>
    <externalReference r:id="rId2"/>
    <externalReference r:id="rId3"/>
    <externalReference r:id="rId4"/>
  </externalReferences>
  <definedNames>
    <definedName name="_51002" localSheetId="0">[1]Districts!#REF!</definedName>
    <definedName name="_51002">[1]Districts!#REF!</definedName>
    <definedName name="_xlnm._FilterDatabase" localSheetId="0" hidden="1">'FY20 SE'!$A$4:$H$154</definedName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Acc_Enrollment" localSheetId="0">#REF!</definedName>
    <definedName name="Acc_Enrollment">#REF!</definedName>
    <definedName name="ACT_COMPOSITE" localSheetId="0">#REF!</definedName>
    <definedName name="ACT_COMPOSITE">#REF!</definedName>
    <definedName name="ACT_NUMBER_TESTED" localSheetId="0">#REF!</definedName>
    <definedName name="ACT_NUMBER_TESTED">#REF!</definedName>
    <definedName name="All_Other" localSheetId="0">#REF!</definedName>
    <definedName name="All_Other">#REF!</definedName>
    <definedName name="ATTENDANCE_RATES" localSheetId="0">#REF!</definedName>
    <definedName name="ATTENDANCE_RATES">#REF!</definedName>
    <definedName name="Average_Daily_Attendance" localSheetId="0">#REF!</definedName>
    <definedName name="Average_Daily_Attendance">#REF!</definedName>
    <definedName name="Average_Daily_Membership" localSheetId="0">#REF!</definedName>
    <definedName name="Average_Daily_Membership">#REF!</definedName>
    <definedName name="Average_District_Salary" localSheetId="0">#REF!</definedName>
    <definedName name="Average_District_Salary">#REF!</definedName>
    <definedName name="Average_Local_Exper" localSheetId="0">#REF!</definedName>
    <definedName name="Average_Local_Exper">#REF!</definedName>
    <definedName name="AVERAGE_SCHOOL_SALARY" localSheetId="0">#REF!</definedName>
    <definedName name="AVERAGE_SCHOOL_SALARY">#REF!</definedName>
    <definedName name="Average_Total_Exper" localSheetId="0">#REF!</definedName>
    <definedName name="Average_Total_Exper">#REF!</definedName>
    <definedName name="Counselor_FTE" localSheetId="0">#REF!</definedName>
    <definedName name="Counselor_FTE">#REF!</definedName>
    <definedName name="Counselor_Ratio" localSheetId="0">#REF!</definedName>
    <definedName name="Counselor_Ratio">#REF!</definedName>
    <definedName name="County_Gen_Fund_Revenue" localSheetId="0">#REF!</definedName>
    <definedName name="County_Gen_Fund_Revenue">#REF!</definedName>
    <definedName name="County_Spec_Fund_Revenue" localSheetId="0">#REF!</definedName>
    <definedName name="County_Spec_Fund_Revenue">#REF!</definedName>
    <definedName name="_xlnm.Criteria" localSheetId="0">#REF!</definedName>
    <definedName name="_xlnm.Criteria">#REF!</definedName>
    <definedName name="Cur_Select_01" localSheetId="0">#REF!</definedName>
    <definedName name="Cur_Select_01">#REF!</definedName>
    <definedName name="Cur_Select_02" localSheetId="0">#REF!</definedName>
    <definedName name="Cur_Select_02">#REF!</definedName>
    <definedName name="_xlnm.Database" localSheetId="0">#REF!</definedName>
    <definedName name="_xlnm.Database">#REF!</definedName>
    <definedName name="Database2">#REF!</definedName>
    <definedName name="District" localSheetId="0">#REF!</definedName>
    <definedName name="District">#REF!</definedName>
    <definedName name="District_Attendance_Rate" localSheetId="0">#REF!</definedName>
    <definedName name="District_Attendance_Rate">#REF!</definedName>
    <definedName name="District_Code" localSheetId="0">#REF!</definedName>
    <definedName name="District_Code">#REF!</definedName>
    <definedName name="District_Name" localSheetId="0">#REF!</definedName>
    <definedName name="District_Name">#REF!</definedName>
    <definedName name="DROPOUTS" localSheetId="0">#REF!</definedName>
    <definedName name="DROPOUTS">#REF!</definedName>
    <definedName name="Dropouts_Rate_10" localSheetId="0">#REF!</definedName>
    <definedName name="Dropouts_Rate_10">#REF!</definedName>
    <definedName name="Dropouts_Rate_11" localSheetId="0">#REF!</definedName>
    <definedName name="Dropouts_Rate_11">#REF!</definedName>
    <definedName name="Dropouts_Rate_12" localSheetId="0">#REF!</definedName>
    <definedName name="Dropouts_Rate_12">#REF!</definedName>
    <definedName name="Dropouts_Rate_7" localSheetId="0">#REF!</definedName>
    <definedName name="Dropouts_Rate_7">#REF!</definedName>
    <definedName name="Dropouts_Rate_8" localSheetId="0">#REF!</definedName>
    <definedName name="Dropouts_Rate_8">#REF!</definedName>
    <definedName name="Dropouts_Rate_9" localSheetId="0">#REF!</definedName>
    <definedName name="Dropouts_Rate_9">#REF!</definedName>
    <definedName name="DUX" localSheetId="0">#REF!</definedName>
    <definedName name="DUX">#REF!</definedName>
    <definedName name="Employee_Benefits" localSheetId="0">#REF!</definedName>
    <definedName name="Employee_Benefits">#REF!</definedName>
    <definedName name="Employee_Salaries" localSheetId="0">#REF!</definedName>
    <definedName name="Employee_Salaries">#REF!</definedName>
    <definedName name="End_Year_Enrollment" localSheetId="0">#REF!</definedName>
    <definedName name="End_Year_Enrollment">#REF!</definedName>
    <definedName name="Expend_Per_Pupil" localSheetId="0">#REF!</definedName>
    <definedName name="Expend_Per_Pupil">#REF!</definedName>
    <definedName name="FALL_ENROLLMENT" localSheetId="0">#REF!</definedName>
    <definedName name="FALL_ENROLLMENT">#REF!</definedName>
    <definedName name="Federal_Gen_Fund_Revenue" localSheetId="0">#REF!</definedName>
    <definedName name="Federal_Gen_Fund_Revenue">#REF!</definedName>
    <definedName name="Federal_Spec_Fund_Revenue" localSheetId="0">#REF!</definedName>
    <definedName name="Federal_Spec_Fund_Revenue">#REF!</definedName>
    <definedName name="Fill1" localSheetId="0">#REF!</definedName>
    <definedName name="Fill1">#REF!</definedName>
    <definedName name="Fill10" localSheetId="0">#REF!</definedName>
    <definedName name="Fill10">#REF!</definedName>
    <definedName name="Fill11" localSheetId="0">#REF!</definedName>
    <definedName name="Fill11">#REF!</definedName>
    <definedName name="Fill12" localSheetId="0">#REF!</definedName>
    <definedName name="Fill12">#REF!</definedName>
    <definedName name="Fill13" localSheetId="0">#REF!</definedName>
    <definedName name="Fill13">#REF!</definedName>
    <definedName name="Fill14" localSheetId="0">#REF!</definedName>
    <definedName name="Fill14">#REF!</definedName>
    <definedName name="Fill15" localSheetId="0">#REF!</definedName>
    <definedName name="Fill15">#REF!</definedName>
    <definedName name="Fill16" localSheetId="0">#REF!</definedName>
    <definedName name="Fill16">#REF!</definedName>
    <definedName name="Fill17" localSheetId="0">#REF!</definedName>
    <definedName name="Fill17">#REF!</definedName>
    <definedName name="Fill2" localSheetId="0">#REF!</definedName>
    <definedName name="Fill2">#REF!</definedName>
    <definedName name="Fill3" localSheetId="0">#REF!</definedName>
    <definedName name="Fill3">#REF!</definedName>
    <definedName name="Fill4" localSheetId="0">#REF!</definedName>
    <definedName name="Fill4">#REF!</definedName>
    <definedName name="Fill5" localSheetId="0">#REF!</definedName>
    <definedName name="Fill5">#REF!</definedName>
    <definedName name="Fill6" localSheetId="0">#REF!</definedName>
    <definedName name="Fill6">#REF!</definedName>
    <definedName name="Fill7" localSheetId="0">#REF!</definedName>
    <definedName name="Fill7">#REF!</definedName>
    <definedName name="Fill8" localSheetId="0">#REF!</definedName>
    <definedName name="Fill8">#REF!</definedName>
    <definedName name="Fill9" localSheetId="0">#REF!</definedName>
    <definedName name="Fill9">#REF!</definedName>
    <definedName name="Grade_Span" localSheetId="0">#REF!</definedName>
    <definedName name="Grade_Span">#REF!</definedName>
    <definedName name="Hill_City_51_2" localSheetId="0">[1]Districts!#REF!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 localSheetId="0">[2]Districts!#REF!</definedName>
    <definedName name="Jefferson_61_6">[2]Districts!#REF!</definedName>
    <definedName name="jolene" hidden="1">[3]LEVIES97!$A$6:$AA$182</definedName>
    <definedName name="K_Enrollment" localSheetId="0">#REF!</definedName>
    <definedName name="K_Enrollment">#REF!</definedName>
    <definedName name="Less_Than_5_Year_Exp" localSheetId="0">#REF!</definedName>
    <definedName name="Less_Than_5_Year_Exp">#REF!</definedName>
    <definedName name="Librarian_FTE" localSheetId="0">#REF!</definedName>
    <definedName name="Librarian_FTE">#REF!</definedName>
    <definedName name="Librarian_Ratio" localSheetId="0">#REF!</definedName>
    <definedName name="Librarian_Ratio">#REF!</definedName>
    <definedName name="Local_Gen_Fund_Revenue" localSheetId="0">#REF!</definedName>
    <definedName name="Local_Gen_Fund_Revenue">#REF!</definedName>
    <definedName name="Local_Spec_Fund_Revenue" localSheetId="0">#REF!</definedName>
    <definedName name="Local_Spec_Fund_Revenue">#REF!</definedName>
    <definedName name="Lost_Enrollment" localSheetId="0">#REF!</definedName>
    <definedName name="Lost_Enrollment">#REF!</definedName>
    <definedName name="Max_Masters_Salary" localSheetId="0">#REF!</definedName>
    <definedName name="Max_Masters_Salary">#REF!</definedName>
    <definedName name="Minimum_Bach_Salary" localSheetId="0">#REF!</definedName>
    <definedName name="Minimum_Bach_Salary">#REF!</definedName>
    <definedName name="New_Enrollment" localSheetId="0">#REF!</definedName>
    <definedName name="New_Enrollment">#REF!</definedName>
    <definedName name="No_Of_Advanced_Degree" localSheetId="0">#REF!</definedName>
    <definedName name="No_Of_Advanced_Degree">#REF!</definedName>
    <definedName name="Num_Dropouts_10" localSheetId="0">#REF!</definedName>
    <definedName name="Num_Dropouts_10">#REF!</definedName>
    <definedName name="Num_Dropouts_11" localSheetId="0">#REF!</definedName>
    <definedName name="Num_Dropouts_11">#REF!</definedName>
    <definedName name="Num_Dropouts_12" localSheetId="0">#REF!</definedName>
    <definedName name="Num_Dropouts_12">#REF!</definedName>
    <definedName name="Num_Dropouts_7" localSheetId="0">#REF!</definedName>
    <definedName name="Num_Dropouts_7">#REF!</definedName>
    <definedName name="Num_Dropouts_8" localSheetId="0">#REF!</definedName>
    <definedName name="Num_Dropouts_8">#REF!</definedName>
    <definedName name="Num_Dropouts_9" localSheetId="0">#REF!</definedName>
    <definedName name="Num_Dropouts_9">#REF!</definedName>
    <definedName name="NUMBER_GRADUATES" localSheetId="0">#REF!</definedName>
    <definedName name="NUMBER_GRADUATES">#REF!</definedName>
    <definedName name="OTIS_LENNON_NUMBER_TESTED" localSheetId="0">#REF!</definedName>
    <definedName name="OTIS_LENNON_NUMBER_TESTED">#REF!</definedName>
    <definedName name="OTIS_LENNON_PERCENTILE" localSheetId="0">#REF!</definedName>
    <definedName name="OTIS_LENNON_PERCENTILE">#REF!</definedName>
    <definedName name="Overall_Dropout_Rate" localSheetId="0">#REF!</definedName>
    <definedName name="Overall_Dropout_Rate">#REF!</definedName>
    <definedName name="PartVSec1" localSheetId="0">#REF!</definedName>
    <definedName name="PartVSec1">#REF!</definedName>
    <definedName name="PartVSec2" localSheetId="0">#REF!</definedName>
    <definedName name="PartVSec2">#REF!</definedName>
    <definedName name="Perc_Less_Than_5_Year_Exp" localSheetId="0">#REF!</definedName>
    <definedName name="Perc_Less_Than_5_Year_Exp">#REF!</definedName>
    <definedName name="Percent_Of_Advanced_Degree" localSheetId="0">#REF!</definedName>
    <definedName name="Percent_Of_Advanced_Degree">#REF!</definedName>
    <definedName name="Principal_FTE" localSheetId="0">#REF!</definedName>
    <definedName name="Principal_FTE">#REF!</definedName>
    <definedName name="Principal_Ratio" localSheetId="0">#REF!</definedName>
    <definedName name="Principal_Ratio">#REF!</definedName>
    <definedName name="_xlnm.Print_Area" localSheetId="0">'FY20 SE'!$A$5:$H$155</definedName>
    <definedName name="_xlnm.Print_Titles" localSheetId="0">'FY20 SE'!$1:$4</definedName>
    <definedName name="QRY___Dist_by_Disability__3_21_" localSheetId="0">#REF!</definedName>
    <definedName name="QRY___Dist_by_Disability__3_21_">#REF!</definedName>
    <definedName name="Qry_District_by_Disability" localSheetId="0">#REF!</definedName>
    <definedName name="Qry_District_by_Disability">#REF!</definedName>
    <definedName name="QRY1_12ADMFinal_Out" localSheetId="0">#REF!</definedName>
    <definedName name="QRY1_12ADMFinal_Out">#REF!</definedName>
    <definedName name="QryADM1_12Add" localSheetId="0">#REF!</definedName>
    <definedName name="QryADM1_12Add">#REF!</definedName>
    <definedName name="QryADM1_12Subtract" localSheetId="0">#REF!</definedName>
    <definedName name="QryADM1_12Subtract">#REF!</definedName>
    <definedName name="QryADMKgAdd" localSheetId="0">#REF!</definedName>
    <definedName name="QryADMKgAdd">#REF!</definedName>
    <definedName name="QryADMKgSubtract" localSheetId="0">#REF!</definedName>
    <definedName name="QryADMKgSubtract">#REF!</definedName>
    <definedName name="QryKGADMFinal_out" localSheetId="0">#REF!</definedName>
    <definedName name="QryKGADMFinal_out">#REF!</definedName>
    <definedName name="Retained_Student_Ratio" localSheetId="0">#REF!</definedName>
    <definedName name="Retained_Student_Ratio">#REF!</definedName>
    <definedName name="Retained_Students" localSheetId="0">#REF!</definedName>
    <definedName name="Retained_Students">#REF!</definedName>
    <definedName name="school_area" localSheetId="0">#REF!</definedName>
    <definedName name="school_area">#REF!</definedName>
    <definedName name="School_Attendance_Rate" localSheetId="0">#REF!</definedName>
    <definedName name="School_Attendance_Rate">#REF!</definedName>
    <definedName name="School_Code" localSheetId="0">#REF!</definedName>
    <definedName name="School_Code">#REF!</definedName>
    <definedName name="SCHOOL_NAME" localSheetId="0">#REF!</definedName>
    <definedName name="SCHOOL_NAME">#REF!</definedName>
    <definedName name="School_Phone_Num" localSheetId="0">#REF!</definedName>
    <definedName name="School_Phone_Num">#REF!</definedName>
    <definedName name="School_Principal" localSheetId="0">#REF!</definedName>
    <definedName name="School_Principal">#REF!</definedName>
    <definedName name="School_Principal_Num" localSheetId="0">#REF!</definedName>
    <definedName name="School_Principal_Num">#REF!</definedName>
    <definedName name="School_Type" localSheetId="0">#REF!</definedName>
    <definedName name="School_Type">#REF!</definedName>
    <definedName name="STANFORD_METROPOLITAN_PERCENTILE" localSheetId="0">#REF!</definedName>
    <definedName name="STANFORD_METROPOLITAN_PERCENTILE">#REF!</definedName>
    <definedName name="State_Gen_Fund_Revenue" localSheetId="0">#REF!</definedName>
    <definedName name="State_Gen_Fund_Revenue">#REF!</definedName>
    <definedName name="State_Spec_Fund_Revenue" localSheetId="0">#REF!</definedName>
    <definedName name="State_Spec_Fund_Revenue">#REF!</definedName>
    <definedName name="STUDENT_TO_STAFF_RATIO" localSheetId="0">#REF!</definedName>
    <definedName name="STUDENT_TO_STAFF_RATIO">#REF!</definedName>
    <definedName name="TBL1_12ADM1_Out" localSheetId="0">#REF!</definedName>
    <definedName name="TBL1_12ADM1_Out">#REF!</definedName>
    <definedName name="TblAttndanceCenterSummary" localSheetId="0">#REF!</definedName>
    <definedName name="TblAttndanceCenterSummary">#REF!</definedName>
    <definedName name="TblAttndanceCenterSummary1" localSheetId="0">#REF!</definedName>
    <definedName name="TblAttndanceCenterSummary1">#REF!</definedName>
    <definedName name="Teacher_FTE" localSheetId="0">#REF!</definedName>
    <definedName name="Teacher_FTE">#REF!</definedName>
    <definedName name="Teacher_Ratio" localSheetId="0">#REF!</definedName>
    <definedName name="Teacher_Ratio">#REF!</definedName>
    <definedName name="test">[1]Districts!#REF!</definedName>
    <definedName name="Tot_Number_Of_Teachers" localSheetId="0">#REF!</definedName>
    <definedName name="Tot_Number_Of_Teachers">#REF!</definedName>
    <definedName name="Total_Expenditure" localSheetId="0">#REF!</definedName>
    <definedName name="Total_Expenditure">#REF!</definedName>
    <definedName name="TOTAL_INSTRUCTIONAL_STAFF" localSheetId="0">#REF!</definedName>
    <definedName name="TOTAL_INSTRUCTIONAL_STAFF">#REF!</definedName>
    <definedName name="Totals_by_School_District">#REF!</definedName>
    <definedName name="Y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32" i="1" l="1"/>
  <c r="H108" i="1"/>
  <c r="H43" i="1"/>
  <c r="H153" i="1"/>
  <c r="H60" i="1"/>
  <c r="H101" i="1"/>
  <c r="H121" i="1"/>
  <c r="H36" i="1"/>
  <c r="H48" i="1"/>
  <c r="H15" i="1"/>
  <c r="H7" i="1"/>
  <c r="H136" i="1"/>
  <c r="H110" i="1"/>
  <c r="H92" i="1"/>
  <c r="H28" i="1"/>
  <c r="H33" i="1"/>
  <c r="H150" i="1"/>
  <c r="H6" i="1"/>
  <c r="H128" i="1"/>
  <c r="H106" i="1"/>
  <c r="H73" i="1"/>
  <c r="H116" i="1"/>
  <c r="H41" i="1"/>
  <c r="H119" i="1"/>
  <c r="H152" i="1"/>
  <c r="H149" i="1"/>
  <c r="H129" i="1"/>
  <c r="H117" i="1"/>
  <c r="H124" i="1"/>
  <c r="H75" i="1"/>
  <c r="H61" i="1"/>
  <c r="H87" i="1"/>
  <c r="H17" i="1"/>
  <c r="H138" i="1"/>
  <c r="H115" i="1"/>
  <c r="H104" i="1"/>
  <c r="H72" i="1"/>
  <c r="H42" i="1"/>
  <c r="H32" i="1"/>
  <c r="H55" i="1"/>
  <c r="H145" i="1"/>
  <c r="H133" i="1"/>
  <c r="H122" i="1"/>
  <c r="H59" i="1"/>
  <c r="H38" i="1"/>
  <c r="H20" i="1"/>
  <c r="H12" i="1"/>
  <c r="H76" i="1"/>
  <c r="H147" i="1"/>
  <c r="H53" i="1"/>
  <c r="H96" i="1"/>
  <c r="H85" i="1"/>
  <c r="H22" i="1"/>
  <c r="H89" i="1"/>
  <c r="H52" i="1"/>
  <c r="H93" i="1"/>
  <c r="H102" i="1"/>
  <c r="H25" i="1"/>
  <c r="H90" i="1"/>
  <c r="H130" i="1"/>
  <c r="H88" i="1"/>
  <c r="H68" i="1"/>
  <c r="H26" i="1"/>
  <c r="H127" i="1"/>
  <c r="H86" i="1"/>
  <c r="H109" i="1"/>
  <c r="H118" i="1"/>
  <c r="H91" i="1"/>
  <c r="H30" i="1"/>
  <c r="H84" i="1"/>
  <c r="H37" i="1"/>
  <c r="H9" i="1"/>
  <c r="H81" i="1"/>
  <c r="H144" i="1"/>
  <c r="H82" i="1"/>
  <c r="H71" i="1"/>
  <c r="H134" i="1"/>
  <c r="H111" i="1"/>
  <c r="H97" i="1"/>
  <c r="H58" i="1"/>
  <c r="H112" i="1"/>
  <c r="H67" i="1"/>
  <c r="H21" i="1"/>
  <c r="H66" i="1"/>
  <c r="H99" i="1"/>
  <c r="H65" i="1"/>
  <c r="H50" i="1"/>
  <c r="H27" i="1"/>
  <c r="H64" i="1"/>
  <c r="H126" i="1"/>
  <c r="H62" i="1"/>
  <c r="H24" i="1"/>
  <c r="H98" i="1"/>
  <c r="H16" i="1"/>
  <c r="H54" i="1"/>
  <c r="H107" i="1"/>
  <c r="H74" i="1"/>
  <c r="H45" i="1"/>
  <c r="H78" i="1"/>
  <c r="H46" i="1"/>
  <c r="H19" i="1"/>
  <c r="H34" i="1"/>
  <c r="H10" i="1"/>
  <c r="H131" i="1"/>
  <c r="H44" i="1"/>
  <c r="H40" i="1"/>
  <c r="H143" i="1"/>
  <c r="H141" i="1"/>
  <c r="H103" i="1"/>
  <c r="H100" i="1"/>
  <c r="H51" i="1"/>
  <c r="H47" i="1"/>
  <c r="H35" i="1"/>
  <c r="H125" i="1"/>
  <c r="H95" i="1"/>
  <c r="H94" i="1"/>
  <c r="H142" i="1"/>
  <c r="H140" i="1"/>
  <c r="H69" i="1"/>
  <c r="H56" i="1"/>
  <c r="H79" i="1"/>
  <c r="H135" i="1"/>
  <c r="H148" i="1"/>
  <c r="H31" i="1"/>
  <c r="H114" i="1"/>
  <c r="H137" i="1"/>
  <c r="H8" i="1"/>
  <c r="H70" i="1"/>
  <c r="H105" i="1"/>
  <c r="H13" i="1"/>
  <c r="H83" i="1"/>
  <c r="H29" i="1"/>
  <c r="H63" i="1"/>
  <c r="H139" i="1"/>
  <c r="H57" i="1"/>
  <c r="H5" i="1"/>
  <c r="H39" i="1"/>
  <c r="H123" i="1"/>
  <c r="H49" i="1"/>
  <c r="H23" i="1"/>
  <c r="H120" i="1"/>
  <c r="H18" i="1"/>
  <c r="H11" i="1"/>
  <c r="H14" i="1"/>
  <c r="H151" i="1"/>
  <c r="H80" i="1"/>
  <c r="H77" i="1"/>
  <c r="H146" i="1"/>
  <c r="F154" i="1"/>
  <c r="E154" i="1"/>
  <c r="D154" i="1" l="1"/>
  <c r="H113" i="1"/>
  <c r="H154" i="1" s="1"/>
</calcChain>
</file>

<file path=xl/sharedStrings.xml><?xml version="1.0" encoding="utf-8"?>
<sst xmlns="http://schemas.openxmlformats.org/spreadsheetml/2006/main" count="160" uniqueCount="160">
  <si>
    <t>Dist No</t>
  </si>
  <si>
    <t>District Name</t>
  </si>
  <si>
    <t xml:space="preserve"> LEVEL 1
Fall 2018 SAFE + Parochial &amp; Home Sch Fall Enr ADM</t>
  </si>
  <si>
    <t>FY2020 
Need</t>
  </si>
  <si>
    <t>Excess Fund Balance
(Based on FY18)</t>
  </si>
  <si>
    <t>1st Half Local Effort
2019 Values
($1.367 levy)</t>
  </si>
  <si>
    <t>2019 Effort Factor, 1st Half</t>
  </si>
  <si>
    <t>ESTIMATED 1st Half Aid</t>
  </si>
  <si>
    <t>Plankinton 01-1</t>
  </si>
  <si>
    <t>White Lake 01-3</t>
  </si>
  <si>
    <t>Huron 02-2</t>
  </si>
  <si>
    <t>Iroquois 02-3</t>
  </si>
  <si>
    <t>Wolsey-Wessington 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</si>
  <si>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</si>
  <si>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</si>
  <si>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</si>
  <si>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</si>
  <si>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</si>
  <si>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</si>
  <si>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</si>
  <si>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</si>
  <si>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</si>
  <si>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</si>
  <si>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</si>
  <si>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</si>
  <si>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</si>
  <si>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</si>
  <si>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</si>
  <si>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</si>
  <si>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</si>
  <si>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</si>
  <si>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</si>
  <si>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</si>
  <si>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</si>
  <si>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</si>
  <si>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</si>
  <si>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</si>
  <si>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</si>
  <si>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</si>
  <si>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</si>
  <si>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</si>
  <si>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</si>
  <si>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</si>
  <si>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Smee 15-3</t>
  </si>
  <si>
    <t>Custer 16-1</t>
  </si>
  <si>
    <t>Elk Mountain 16-2</t>
  </si>
  <si>
    <t>Ethan 17-1</t>
  </si>
  <si>
    <t>Mitchell 17-2</t>
  </si>
  <si>
    <t>Mount Vernon 17-3</t>
  </si>
  <si>
    <t>Waubay 18-3</t>
  </si>
  <si>
    <t>Webster Area 18-5</t>
  </si>
  <si>
    <t>Deuel 19-4</t>
  </si>
  <si>
    <t>Eagle Butte 20-1</t>
  </si>
  <si>
    <t>Timber Lake 20-3</t>
  </si>
  <si>
    <t>Armour 21-1</t>
  </si>
  <si>
    <t>Corsica-Stickney 21-3</t>
  </si>
  <si>
    <t>Bowdle 22-1</t>
  </si>
  <si>
    <t>Edmunds Central 22-5</t>
  </si>
  <si>
    <t>Ipswich 22-6</t>
  </si>
  <si>
    <t>Edgemont 23-1</t>
  </si>
  <si>
    <t>Hot Springs 23-2</t>
  </si>
  <si>
    <t>Oelrichs 23-3</t>
  </si>
  <si>
    <t>Faulkton 24-4</t>
  </si>
  <si>
    <t>Big Stone City 25-1</t>
  </si>
  <si>
    <t>Milbank 25-4</t>
  </si>
  <si>
    <t>Burke 26-2</t>
  </si>
  <si>
    <t>Gregory 26-4</t>
  </si>
  <si>
    <t>South Central 26-5</t>
  </si>
  <si>
    <t>Haakon 27-1</t>
  </si>
  <si>
    <t>Castlewood 28-1</t>
  </si>
  <si>
    <t>Estelline 28-2</t>
  </si>
  <si>
    <t>Hamlin 28-3</t>
  </si>
  <si>
    <t>Miller 29-4</t>
  </si>
  <si>
    <t>Hanson 30-1</t>
  </si>
  <si>
    <t>Bridgewater-Emery 30-3</t>
  </si>
  <si>
    <t>Harding County 31-1</t>
  </si>
  <si>
    <t>Pierre 32-2</t>
  </si>
  <si>
    <t>Freeman 33-1</t>
  </si>
  <si>
    <t>Menno 33-2</t>
  </si>
  <si>
    <t>Parkston 33-3</t>
  </si>
  <si>
    <t>Tripp 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</si>
  <si>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</si>
  <si>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</si>
  <si>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</si>
  <si>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</si>
  <si>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</si>
  <si>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</si>
  <si>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</si>
  <si>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39-1</t>
  </si>
  <si>
    <t>Madison Central 39-2</t>
  </si>
  <si>
    <t>Rutland 39-4</t>
  </si>
  <si>
    <t>Oldham Ramona 39-5</t>
  </si>
  <si>
    <t>Lead 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</si>
  <si>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</si>
  <si>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</si>
  <si>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</si>
  <si>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</si>
  <si>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</si>
  <si>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</si>
  <si>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</si>
  <si>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</si>
  <si>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</si>
  <si>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</si>
  <si>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</si>
  <si>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Britton-Hecla 45-4</t>
  </si>
  <si>
    <t>Langford Area 45-5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</si>
  <si>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</si>
  <si>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</si>
  <si>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</si>
  <si>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</si>
  <si>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</si>
  <si>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</si>
  <si>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</si>
  <si>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</si>
  <si>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</si>
  <si>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 Valley 49-6</t>
  </si>
  <si>
    <t>West Central 49-7</t>
  </si>
  <si>
    <t>Flandreau 50-3</t>
  </si>
  <si>
    <t>Colman Egan 50-5</t>
  </si>
  <si>
    <t>Douglas 51-1</t>
  </si>
  <si>
    <t>Hill City 51-2</t>
  </si>
  <si>
    <t>New Underwood 51-3</t>
  </si>
  <si>
    <t>Rapid City 51-4</t>
  </si>
  <si>
    <t>Wall 51-5</t>
  </si>
  <si>
    <t>Bison 52-1</t>
  </si>
  <si>
    <t>Lemmon 52-4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</si>
  <si>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</si>
  <si>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</si>
  <si>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</si>
  <si>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</si>
  <si>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</si>
  <si>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</si>
  <si>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</si>
  <si>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</si>
  <si>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</si>
  <si>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</si>
  <si>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</si>
  <si>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</si>
  <si>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</si>
  <si>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</si>
  <si>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</si>
  <si>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Colome Consolidated 59-3</t>
  </si>
  <si>
    <t>Centerville 60-1</t>
  </si>
  <si>
    <t>Marion 60-3</t>
  </si>
  <si>
    <t>Parker 60-4</t>
  </si>
  <si>
    <t>Viborg-Hurley 60-6</t>
  </si>
  <si>
    <t>Alcester Hudson 61-1</t>
  </si>
  <si>
    <t>Beresford 61-2</t>
  </si>
  <si>
    <t>Elk Point Jefferson 61-7</t>
  </si>
  <si>
    <t>Dakota Valley 61-8</t>
  </si>
  <si>
    <t>Selby 62-5</t>
  </si>
  <si>
    <t>Mobridge-Pollock 62-6</t>
  </si>
  <si>
    <t>Gayville Volin 63-1</t>
  </si>
  <si>
    <t>Yankton 63-3</t>
  </si>
  <si>
    <t>Dupree 64-2</t>
  </si>
  <si>
    <t>Oglala Lakota County 65-1</t>
  </si>
  <si>
    <t>Todd County 66-1</t>
  </si>
  <si>
    <t>FY2020 1st Half Special Education Aid</t>
  </si>
  <si>
    <t>Questions - contact Ofice of State Aid &amp; School Finance, (605) 773-3248</t>
  </si>
  <si>
    <t>as of 5/7/2019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</si>
</sst>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#,##0.000_);\(#,##0.000\)"/>
  </numFmts>
  <fonts count="13" x14ac:knownFonts="1">
    <font>
      <sz val="10"/>
      <name val="Arial"/>
    </font>
    <font>
      <sz val="10"/>
      <color indexed="8"/>
      <name val="Arial"/>
      <family val="2"/>
    </font>
    <font>
      <sz val="10"/>
      <color theme="1" tint="0.249977111117893"/>
      <name val="Ebrima"/>
    </font>
    <font>
      <sz val="10"/>
      <color theme="3" tint="-0.499984740745262"/>
      <name val="Ebrima"/>
    </font>
    <font>
      <sz val="10"/>
      <color theme="1"/>
      <name val="Ebrima"/>
    </font>
    <font>
      <sz val="10"/>
      <name val="Ebrima"/>
    </font>
    <font>
      <b/>
      <sz val="11"/>
      <color rgb="FF002060"/>
      <name val="Ebrima"/>
    </font>
    <font>
      <sz val="11"/>
      <color rgb="FF002060"/>
      <name val="Ebrima"/>
    </font>
    <font>
      <sz val="10"/>
      <color rgb="FF002060"/>
      <name val="Ebrima"/>
    </font>
    <font>
      <b/>
      <sz val="14"/>
      <color rgb="FF002060"/>
      <name val="Ebrima"/>
    </font>
    <font>
      <sz val="9"/>
      <color rgb="FF002060"/>
      <name val="Ebrima"/>
    </font>
    <font>
      <sz val="10"/>
      <color rgb="FFFF0000"/>
      <name val="Ebrima"/>
    </font>
    <font>
      <sz val="11"/>
      <color rgb="FFFF0000"/>
      <name val="Ebrima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3" fillId="0" borderId="0" xfId="0" applyNumberFormat="1" applyFont="1" applyFill="1" applyBorder="1" applyAlignment="1"/>
    <xf numFmtId="0" fontId="5" fillId="0" borderId="0" xfId="0" applyFont="1" applyFill="1" applyBorder="1"/>
    <xf numFmtId="0" fontId="4" fillId="0" borderId="0" xfId="0" applyFont="1" applyFill="1" applyBorder="1"/>
    <xf numFmtId="0" fontId="2" fillId="0" borderId="0" xfId="0" applyFont="1" applyFill="1" applyBorder="1"/>
    <xf numFmtId="0" fontId="4" fillId="0" borderId="0" xfId="0" applyFont="1" applyFill="1" applyBorder="1" applyAlignment="1">
      <alignment horizontal="centerContinuous"/>
    </xf>
    <xf numFmtId="0" fontId="3" fillId="0" borderId="0" xfId="0" applyFont="1" applyFill="1" applyBorder="1"/>
    <xf numFmtId="0" fontId="6" fillId="2" borderId="1" xfId="0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8" fillId="0" borderId="1" xfId="0" applyFont="1" applyFill="1" applyBorder="1"/>
    <xf numFmtId="164" fontId="8" fillId="0" borderId="1" xfId="0" applyNumberFormat="1" applyFont="1" applyFill="1" applyBorder="1"/>
    <xf numFmtId="5" fontId="8" fillId="0" borderId="1" xfId="0" applyNumberFormat="1" applyFont="1" applyFill="1" applyBorder="1"/>
    <xf numFmtId="0" fontId="8" fillId="0" borderId="1" xfId="1" applyFont="1" applyFill="1" applyBorder="1" applyAlignment="1">
      <alignment wrapText="1"/>
    </xf>
    <xf numFmtId="3" fontId="8" fillId="0" borderId="1" xfId="0" applyNumberFormat="1" applyFont="1" applyFill="1" applyBorder="1"/>
    <xf numFmtId="2" fontId="8" fillId="0" borderId="1" xfId="0" applyNumberFormat="1" applyFont="1" applyFill="1" applyBorder="1"/>
    <xf numFmtId="0" fontId="9" fillId="0" borderId="0" xfId="0" applyFont="1" applyFill="1" applyBorder="1"/>
    <xf numFmtId="0" fontId="10" fillId="0" borderId="0" xfId="0" applyFont="1" applyFill="1" applyBorder="1"/>
    <xf numFmtId="0" fontId="8" fillId="0" borderId="0" xfId="0" applyFont="1" applyFill="1" applyBorder="1"/>
    <xf numFmtId="5" fontId="8" fillId="0" borderId="0" xfId="0" applyNumberFormat="1" applyFont="1" applyFill="1" applyBorder="1" applyAlignment="1">
      <alignment horizontal="centerContinuous"/>
    </xf>
    <xf numFmtId="38" fontId="11" fillId="0" borderId="0" xfId="0" applyNumberFormat="1" applyFont="1" applyFill="1" applyBorder="1"/>
    <xf numFmtId="0" fontId="12" fillId="2" borderId="1" xfId="0" applyFont="1" applyFill="1" applyBorder="1" applyAlignment="1">
      <alignment horizontal="center" wrapText="1"/>
    </xf>
    <xf numFmtId="5" fontId="11" fillId="0" borderId="1" xfId="0" applyNumberFormat="1" applyFont="1" applyFill="1" applyBorder="1"/>
  </cellXfs>
  <cellStyles count="2">
    <cellStyle name="Normal" xfId="0" builtinId="0"/>
    <cellStyle name="Normal_Sheet1_2002 FINAL STATE SPED RECALC 7-15-2003" xfId="1" xr:uid="{364518B0-3C91-486D-808F-A2AE077F3B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304799</xdr:colOff>
      <xdr:row>0</xdr:row>
      <xdr:rowOff>180976</xdr:rowOff>
    </xdr:from>
    <xdr:to>
      <xdr:col>7</xdr:col>
      <xdr:colOff>874403</xdr:colOff>
      <xdr:row>2</xdr:row>
      <xdr:rowOff>245731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A72FF99-A52A-44B2-80D5-65894A9F8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00674" y="180976"/>
          <a:ext cx="2426979" cy="5981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AID\HISTORIC\PRO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%20Aid\FY99\finalest\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09BE1-D04D-47E2-8FCB-A8A2EB610AC8}">
  <sheetPr>
    <pageSetUpPr fitToPage="1"/>
  </sheetPr>
  <dimension ref="A1:H155"/>
  <sheetViews>
    <sheetView showGridLines="0" tabSelected="1" zoomScaleNormal="100" workbookViewId="0">
      <pane xSplit="2" ySplit="4" topLeftCell="C5" activePane="bottomRight" state="frozen"/>
      <selection pane="topRight" activeCell="D1" sqref="D1"/>
      <selection pane="bottomLeft" activeCell="A4" sqref="A4"/>
      <selection pane="bottomRight" activeCell="A2" sqref="A2"/>
    </sheetView>
  </sheetViews>
  <sheetFormatPr defaultColWidth="7.5703125" defaultRowHeight="14.25" x14ac:dyDescent="0.25"/>
  <cols>
    <col min="1" max="1" width="6" style="3" bestFit="1" customWidth="1"/>
    <col min="2" max="2" width="23.7109375" style="3" bestFit="1" customWidth="1"/>
    <col min="3" max="3" width="18.7109375" style="4" customWidth="1"/>
    <col min="4" max="4" width="14.85546875" style="5" customWidth="1"/>
    <col min="5" max="5" width="16.28515625" style="21" bestFit="1" customWidth="1"/>
    <col min="6" max="6" width="14.85546875" style="2" customWidth="1"/>
    <col min="7" max="7" width="13" style="2" customWidth="1"/>
    <col min="8" max="8" width="14.5703125" style="3" customWidth="1"/>
    <col min="9" max="16384" width="7.5703125" style="6"/>
  </cols>
  <sheetData>
    <row r="1" spans="1:8" ht="24" customHeight="1" x14ac:dyDescent="0.35">
      <c r="B1" s="17" t="s">
        <v>157</v>
      </c>
    </row>
    <row r="2" spans="1:8" ht="18" customHeight="1" x14ac:dyDescent="0.25"/>
    <row r="3" spans="1:8" ht="24" customHeight="1" x14ac:dyDescent="0.25">
      <c r="B3" s="18" t="s">
        <v>159</v>
      </c>
    </row>
    <row r="4" spans="1:8" s="1" customFormat="1" ht="67.5" customHeight="1" x14ac:dyDescent="0.3">
      <c r="A4" s="10" t="s">
        <v>0</v>
      </c>
      <c r="B4" s="10" t="s">
        <v>1</v>
      </c>
      <c r="C4" s="8" t="s">
        <v>2</v>
      </c>
      <c r="D4" s="9" t="s">
        <v>3</v>
      </c>
      <c r="E4" s="22" t="s">
        <v>4</v>
      </c>
      <c r="F4" s="10" t="s">
        <v>5</v>
      </c>
      <c r="G4" s="10" t="s">
        <v>6</v>
      </c>
      <c r="H4" s="7" t="s">
        <v>7</v>
      </c>
    </row>
    <row r="5" spans="1:8" s="2" customFormat="1" x14ac:dyDescent="0.25">
      <c r="A5" s="11">
        <v>6001</v>
      </c>
      <c r="B5" s="11" t="s">
        <v>21</v>
      </c>
      <c r="C5" s="12">
        <v>5313.07</v>
      </c>
      <c r="D5" s="13">
        <v>7068265.0878900001</v>
      </c>
      <c r="E5" s="23">
        <v>0</v>
      </c>
      <c r="F5" s="13">
        <v>1640508</v>
      </c>
      <c r="G5" s="16">
        <v>1</v>
      </c>
      <c r="H5" s="13">
        <f t="shared" ref="H5:H36" si="0">IF((((0.5*D5-F5)*G5)-(E5*0.5))&lt;0,0,ROUND((((0.5*D5-F5)*G5)-(E5*0.5)),0))</f>
        <v>1893625</v>
      </c>
    </row>
    <row r="6" spans="1:8" s="2" customFormat="1" x14ac:dyDescent="0.25">
      <c r="A6" s="11">
        <v>58003</v>
      </c>
      <c r="B6" s="14" t="s">
        <v>139</v>
      </c>
      <c r="C6" s="12">
        <v>283</v>
      </c>
      <c r="D6" s="13">
        <v>374597.08100000001</v>
      </c>
      <c r="E6" s="23">
        <v>701157.69000000006</v>
      </c>
      <c r="F6" s="13">
        <v>794900</v>
      </c>
      <c r="G6" s="16">
        <v>0.28999999999999998</v>
      </c>
      <c r="H6" s="13">
        <f t="shared" si="0"/>
        <v>0</v>
      </c>
    </row>
    <row r="7" spans="1:8" s="2" customFormat="1" x14ac:dyDescent="0.25">
      <c r="A7" s="11">
        <v>61001</v>
      </c>
      <c r="B7" s="11" t="s">
        <v>146</v>
      </c>
      <c r="C7" s="12">
        <v>360.19</v>
      </c>
      <c r="D7" s="13">
        <v>611304.70013000001</v>
      </c>
      <c r="E7" s="23">
        <v>0</v>
      </c>
      <c r="F7" s="13">
        <v>254055</v>
      </c>
      <c r="G7" s="16">
        <v>1</v>
      </c>
      <c r="H7" s="13">
        <f t="shared" si="0"/>
        <v>51597</v>
      </c>
    </row>
    <row r="8" spans="1:8" s="2" customFormat="1" x14ac:dyDescent="0.25">
      <c r="A8" s="11">
        <v>11001</v>
      </c>
      <c r="B8" s="11" t="s">
        <v>30</v>
      </c>
      <c r="C8" s="12">
        <v>317</v>
      </c>
      <c r="D8" s="13">
        <v>394088.44900000002</v>
      </c>
      <c r="E8" s="23">
        <v>260998.07</v>
      </c>
      <c r="F8" s="13">
        <v>159396</v>
      </c>
      <c r="G8" s="16">
        <v>1</v>
      </c>
      <c r="H8" s="13">
        <f t="shared" si="0"/>
        <v>0</v>
      </c>
    </row>
    <row r="9" spans="1:8" s="2" customFormat="1" x14ac:dyDescent="0.25">
      <c r="A9" s="11">
        <v>38001</v>
      </c>
      <c r="B9" s="11" t="s">
        <v>85</v>
      </c>
      <c r="C9" s="12">
        <v>258</v>
      </c>
      <c r="D9" s="13">
        <v>360196.10600000003</v>
      </c>
      <c r="E9" s="23">
        <v>608210.9</v>
      </c>
      <c r="F9" s="13">
        <v>273095</v>
      </c>
      <c r="G9" s="16">
        <v>1</v>
      </c>
      <c r="H9" s="13">
        <f t="shared" si="0"/>
        <v>0</v>
      </c>
    </row>
    <row r="10" spans="1:8" s="2" customFormat="1" x14ac:dyDescent="0.25">
      <c r="A10" s="11">
        <v>21001</v>
      </c>
      <c r="B10" s="11" t="s">
        <v>54</v>
      </c>
      <c r="C10" s="12">
        <v>211.95</v>
      </c>
      <c r="D10" s="13">
        <v>245836.90765000001</v>
      </c>
      <c r="E10" s="23">
        <v>233018.78999999998</v>
      </c>
      <c r="F10" s="13">
        <v>131735</v>
      </c>
      <c r="G10" s="16">
        <v>1</v>
      </c>
      <c r="H10" s="13">
        <f t="shared" si="0"/>
        <v>0</v>
      </c>
    </row>
    <row r="11" spans="1:8" s="2" customFormat="1" x14ac:dyDescent="0.25">
      <c r="A11" s="11">
        <v>4001</v>
      </c>
      <c r="B11" s="11" t="s">
        <v>14</v>
      </c>
      <c r="C11" s="12">
        <v>238</v>
      </c>
      <c r="D11" s="13">
        <v>349236.266</v>
      </c>
      <c r="E11" s="23">
        <v>0</v>
      </c>
      <c r="F11" s="13">
        <v>155747</v>
      </c>
      <c r="G11" s="16">
        <v>1</v>
      </c>
      <c r="H11" s="13">
        <f t="shared" si="0"/>
        <v>18871</v>
      </c>
    </row>
    <row r="12" spans="1:8" s="2" customFormat="1" x14ac:dyDescent="0.25">
      <c r="A12" s="11">
        <v>49001</v>
      </c>
      <c r="B12" s="11" t="s">
        <v>110</v>
      </c>
      <c r="C12" s="12">
        <v>499</v>
      </c>
      <c r="D12" s="13">
        <v>428065.76300000004</v>
      </c>
      <c r="E12" s="23">
        <v>0</v>
      </c>
      <c r="F12" s="13">
        <v>146693</v>
      </c>
      <c r="G12" s="16">
        <v>1</v>
      </c>
      <c r="H12" s="13">
        <f t="shared" si="0"/>
        <v>67340</v>
      </c>
    </row>
    <row r="13" spans="1:8" s="2" customFormat="1" x14ac:dyDescent="0.25">
      <c r="A13" s="11">
        <v>9001</v>
      </c>
      <c r="B13" s="11" t="s">
        <v>27</v>
      </c>
      <c r="C13" s="12">
        <v>1421.75</v>
      </c>
      <c r="D13" s="13">
        <v>1691564.6622500001</v>
      </c>
      <c r="E13" s="23">
        <v>0</v>
      </c>
      <c r="F13" s="13">
        <v>366813</v>
      </c>
      <c r="G13" s="16">
        <v>1</v>
      </c>
      <c r="H13" s="13">
        <f t="shared" si="0"/>
        <v>478969</v>
      </c>
    </row>
    <row r="14" spans="1:8" s="2" customFormat="1" x14ac:dyDescent="0.25">
      <c r="A14" s="11">
        <v>3001</v>
      </c>
      <c r="B14" s="11" t="s">
        <v>13</v>
      </c>
      <c r="C14" s="12">
        <v>448</v>
      </c>
      <c r="D14" s="13">
        <v>504716.58600000001</v>
      </c>
      <c r="E14" s="23">
        <v>0</v>
      </c>
      <c r="F14" s="13">
        <v>146886</v>
      </c>
      <c r="G14" s="16">
        <v>1</v>
      </c>
      <c r="H14" s="13">
        <f t="shared" si="0"/>
        <v>105472</v>
      </c>
    </row>
    <row r="15" spans="1:8" s="2" customFormat="1" x14ac:dyDescent="0.25">
      <c r="A15" s="11">
        <v>61002</v>
      </c>
      <c r="B15" s="11" t="s">
        <v>147</v>
      </c>
      <c r="C15" s="12">
        <v>721</v>
      </c>
      <c r="D15" s="13">
        <v>824832.15700000001</v>
      </c>
      <c r="E15" s="23">
        <v>0</v>
      </c>
      <c r="F15" s="13">
        <v>349376</v>
      </c>
      <c r="G15" s="16">
        <v>1</v>
      </c>
      <c r="H15" s="13">
        <f t="shared" si="0"/>
        <v>63040</v>
      </c>
    </row>
    <row r="16" spans="1:8" s="2" customFormat="1" x14ac:dyDescent="0.25">
      <c r="A16" s="11">
        <v>25001</v>
      </c>
      <c r="B16" s="11" t="s">
        <v>63</v>
      </c>
      <c r="C16" s="12">
        <v>91</v>
      </c>
      <c r="D16" s="13">
        <v>120014.84700000001</v>
      </c>
      <c r="E16" s="23">
        <v>0</v>
      </c>
      <c r="F16" s="13">
        <v>57541</v>
      </c>
      <c r="G16" s="16">
        <v>1</v>
      </c>
      <c r="H16" s="13">
        <f t="shared" si="0"/>
        <v>2466</v>
      </c>
    </row>
    <row r="17" spans="1:8" s="2" customFormat="1" x14ac:dyDescent="0.25">
      <c r="A17" s="11">
        <v>52001</v>
      </c>
      <c r="B17" s="11" t="s">
        <v>124</v>
      </c>
      <c r="C17" s="12">
        <v>190</v>
      </c>
      <c r="D17" s="13">
        <v>166112.03</v>
      </c>
      <c r="E17" s="23">
        <v>179121.63</v>
      </c>
      <c r="F17" s="13">
        <v>257611</v>
      </c>
      <c r="G17" s="16">
        <v>0.39</v>
      </c>
      <c r="H17" s="13">
        <f t="shared" si="0"/>
        <v>0</v>
      </c>
    </row>
    <row r="18" spans="1:8" s="2" customFormat="1" x14ac:dyDescent="0.25">
      <c r="A18" s="11">
        <v>4002</v>
      </c>
      <c r="B18" s="11" t="s">
        <v>15</v>
      </c>
      <c r="C18" s="12">
        <v>545.87</v>
      </c>
      <c r="D18" s="13">
        <v>545783.42349000007</v>
      </c>
      <c r="E18" s="23">
        <v>0</v>
      </c>
      <c r="F18" s="13">
        <v>334146</v>
      </c>
      <c r="G18" s="16">
        <v>1</v>
      </c>
      <c r="H18" s="13">
        <f t="shared" si="0"/>
        <v>0</v>
      </c>
    </row>
    <row r="19" spans="1:8" s="2" customFormat="1" x14ac:dyDescent="0.25">
      <c r="A19" s="11">
        <v>22001</v>
      </c>
      <c r="B19" s="11" t="s">
        <v>56</v>
      </c>
      <c r="C19" s="12">
        <v>111</v>
      </c>
      <c r="D19" s="13">
        <v>116224.827</v>
      </c>
      <c r="E19" s="23">
        <v>796546.27</v>
      </c>
      <c r="F19" s="13">
        <v>183107</v>
      </c>
      <c r="G19" s="16">
        <v>7.0000000000000007E-2</v>
      </c>
      <c r="H19" s="13">
        <f t="shared" si="0"/>
        <v>0</v>
      </c>
    </row>
    <row r="20" spans="1:8" s="2" customFormat="1" x14ac:dyDescent="0.25">
      <c r="A20" s="11">
        <v>49002</v>
      </c>
      <c r="B20" s="11" t="s">
        <v>111</v>
      </c>
      <c r="C20" s="12">
        <v>4386</v>
      </c>
      <c r="D20" s="13">
        <v>5238652.5320000006</v>
      </c>
      <c r="E20" s="23">
        <v>0</v>
      </c>
      <c r="F20" s="13">
        <v>1352058</v>
      </c>
      <c r="G20" s="16">
        <v>1</v>
      </c>
      <c r="H20" s="13">
        <f t="shared" si="0"/>
        <v>1267268</v>
      </c>
    </row>
    <row r="21" spans="1:8" s="2" customFormat="1" x14ac:dyDescent="0.25">
      <c r="A21" s="11">
        <v>30003</v>
      </c>
      <c r="B21" s="11" t="s">
        <v>74</v>
      </c>
      <c r="C21" s="12">
        <v>377.9</v>
      </c>
      <c r="D21" s="13">
        <v>483508.60329999996</v>
      </c>
      <c r="E21" s="23">
        <v>0</v>
      </c>
      <c r="F21" s="13">
        <v>263235</v>
      </c>
      <c r="G21" s="16">
        <v>1</v>
      </c>
      <c r="H21" s="13">
        <f t="shared" si="0"/>
        <v>0</v>
      </c>
    </row>
    <row r="22" spans="1:8" s="2" customFormat="1" x14ac:dyDescent="0.25">
      <c r="A22" s="11">
        <v>45004</v>
      </c>
      <c r="B22" s="14" t="s">
        <v>104</v>
      </c>
      <c r="C22" s="12">
        <v>456.75</v>
      </c>
      <c r="D22" s="13">
        <v>467158.17725000001</v>
      </c>
      <c r="E22" s="23">
        <v>163143.58000000002</v>
      </c>
      <c r="F22" s="13">
        <v>552994</v>
      </c>
      <c r="G22" s="16">
        <v>0.34</v>
      </c>
      <c r="H22" s="13">
        <f t="shared" si="0"/>
        <v>0</v>
      </c>
    </row>
    <row r="23" spans="1:8" s="2" customFormat="1" x14ac:dyDescent="0.25">
      <c r="A23" s="11">
        <v>5001</v>
      </c>
      <c r="B23" s="11" t="s">
        <v>17</v>
      </c>
      <c r="C23" s="12">
        <v>3512.73</v>
      </c>
      <c r="D23" s="13">
        <v>4364103.4487100001</v>
      </c>
      <c r="E23" s="23">
        <v>0</v>
      </c>
      <c r="F23" s="13">
        <v>1208760</v>
      </c>
      <c r="G23" s="16">
        <v>1</v>
      </c>
      <c r="H23" s="13">
        <f t="shared" si="0"/>
        <v>973292</v>
      </c>
    </row>
    <row r="24" spans="1:8" s="2" customFormat="1" x14ac:dyDescent="0.25">
      <c r="A24" s="11">
        <v>26002</v>
      </c>
      <c r="B24" s="11" t="s">
        <v>65</v>
      </c>
      <c r="C24" s="12">
        <v>251</v>
      </c>
      <c r="D24" s="13">
        <v>259142.07700000005</v>
      </c>
      <c r="E24" s="23">
        <v>5697.6999999999971</v>
      </c>
      <c r="F24" s="13">
        <v>141336</v>
      </c>
      <c r="G24" s="16">
        <v>1</v>
      </c>
      <c r="H24" s="13">
        <f t="shared" si="0"/>
        <v>0</v>
      </c>
    </row>
    <row r="25" spans="1:8" s="2" customFormat="1" x14ac:dyDescent="0.25">
      <c r="A25" s="11">
        <v>43001</v>
      </c>
      <c r="B25" s="11" t="s">
        <v>99</v>
      </c>
      <c r="C25" s="12">
        <v>209</v>
      </c>
      <c r="D25" s="13">
        <v>235480.84300000005</v>
      </c>
      <c r="E25" s="23">
        <v>0</v>
      </c>
      <c r="F25" s="13">
        <v>139174</v>
      </c>
      <c r="G25" s="16">
        <v>1</v>
      </c>
      <c r="H25" s="13">
        <f t="shared" si="0"/>
        <v>0</v>
      </c>
    </row>
    <row r="26" spans="1:8" s="2" customFormat="1" x14ac:dyDescent="0.25">
      <c r="A26" s="11">
        <v>41001</v>
      </c>
      <c r="B26" s="11" t="s">
        <v>94</v>
      </c>
      <c r="C26" s="12">
        <v>916.73</v>
      </c>
      <c r="D26" s="13">
        <v>1116734.0167100001</v>
      </c>
      <c r="E26" s="23">
        <v>0</v>
      </c>
      <c r="F26" s="13">
        <v>443488</v>
      </c>
      <c r="G26" s="16">
        <v>1</v>
      </c>
      <c r="H26" s="13">
        <f t="shared" si="0"/>
        <v>114879</v>
      </c>
    </row>
    <row r="27" spans="1:8" s="2" customFormat="1" x14ac:dyDescent="0.25">
      <c r="A27" s="11">
        <v>28001</v>
      </c>
      <c r="B27" s="11" t="s">
        <v>69</v>
      </c>
      <c r="C27" s="12">
        <v>307</v>
      </c>
      <c r="D27" s="13">
        <v>328921.24900000001</v>
      </c>
      <c r="E27" s="23">
        <v>106069.48999999999</v>
      </c>
      <c r="F27" s="13">
        <v>186530</v>
      </c>
      <c r="G27" s="16">
        <v>0.85</v>
      </c>
      <c r="H27" s="13">
        <f t="shared" si="0"/>
        <v>0</v>
      </c>
    </row>
    <row r="28" spans="1:8" s="2" customFormat="1" x14ac:dyDescent="0.25">
      <c r="A28" s="11">
        <v>60001</v>
      </c>
      <c r="B28" s="11" t="s">
        <v>142</v>
      </c>
      <c r="C28" s="12">
        <v>287.13</v>
      </c>
      <c r="D28" s="13">
        <v>273942.31751000002</v>
      </c>
      <c r="E28" s="23">
        <v>70506.837500000009</v>
      </c>
      <c r="F28" s="13">
        <v>190136</v>
      </c>
      <c r="G28" s="16">
        <v>1</v>
      </c>
      <c r="H28" s="13">
        <f t="shared" si="0"/>
        <v>0</v>
      </c>
    </row>
    <row r="29" spans="1:8" s="2" customFormat="1" x14ac:dyDescent="0.25">
      <c r="A29" s="11">
        <v>7001</v>
      </c>
      <c r="B29" s="11" t="s">
        <v>25</v>
      </c>
      <c r="C29" s="12">
        <v>1082.31</v>
      </c>
      <c r="D29" s="13">
        <v>1130235.1673699999</v>
      </c>
      <c r="E29" s="23">
        <v>0</v>
      </c>
      <c r="F29" s="13">
        <v>457739</v>
      </c>
      <c r="G29" s="16">
        <v>1</v>
      </c>
      <c r="H29" s="13">
        <f t="shared" si="0"/>
        <v>107379</v>
      </c>
    </row>
    <row r="30" spans="1:8" s="2" customFormat="1" x14ac:dyDescent="0.25">
      <c r="A30" s="11">
        <v>39001</v>
      </c>
      <c r="B30" s="11" t="s">
        <v>88</v>
      </c>
      <c r="C30" s="12">
        <v>543</v>
      </c>
      <c r="D30" s="13">
        <v>418395.98100000003</v>
      </c>
      <c r="E30" s="23">
        <v>157910.965</v>
      </c>
      <c r="F30" s="13">
        <v>241078</v>
      </c>
      <c r="G30" s="16">
        <v>1</v>
      </c>
      <c r="H30" s="13">
        <f t="shared" si="0"/>
        <v>0</v>
      </c>
    </row>
    <row r="31" spans="1:8" s="2" customFormat="1" x14ac:dyDescent="0.25">
      <c r="A31" s="11">
        <v>12002</v>
      </c>
      <c r="B31" s="11" t="s">
        <v>33</v>
      </c>
      <c r="C31" s="12">
        <v>390</v>
      </c>
      <c r="D31" s="13">
        <v>378717.46</v>
      </c>
      <c r="E31" s="23">
        <v>983102.1875</v>
      </c>
      <c r="F31" s="13">
        <v>514770</v>
      </c>
      <c r="G31" s="16">
        <v>0.71</v>
      </c>
      <c r="H31" s="13">
        <f t="shared" si="0"/>
        <v>0</v>
      </c>
    </row>
    <row r="32" spans="1:8" s="2" customFormat="1" x14ac:dyDescent="0.25">
      <c r="A32" s="11">
        <v>50005</v>
      </c>
      <c r="B32" s="11" t="s">
        <v>118</v>
      </c>
      <c r="C32" s="12">
        <v>263.60000000000002</v>
      </c>
      <c r="D32" s="13">
        <v>309631.65720000002</v>
      </c>
      <c r="E32" s="23">
        <v>48822.677500000005</v>
      </c>
      <c r="F32" s="13">
        <v>181210</v>
      </c>
      <c r="G32" s="16">
        <v>1</v>
      </c>
      <c r="H32" s="13">
        <f t="shared" si="0"/>
        <v>0</v>
      </c>
    </row>
    <row r="33" spans="1:8" s="2" customFormat="1" x14ac:dyDescent="0.25">
      <c r="A33" s="11">
        <v>59003</v>
      </c>
      <c r="B33" s="11" t="s">
        <v>141</v>
      </c>
      <c r="C33" s="12">
        <v>244</v>
      </c>
      <c r="D33" s="13">
        <v>193618.49800000002</v>
      </c>
      <c r="E33" s="23">
        <v>669230.54</v>
      </c>
      <c r="F33" s="13">
        <v>213778</v>
      </c>
      <c r="G33" s="16">
        <v>0.37</v>
      </c>
      <c r="H33" s="13">
        <f t="shared" si="0"/>
        <v>0</v>
      </c>
    </row>
    <row r="34" spans="1:8" s="2" customFormat="1" x14ac:dyDescent="0.25">
      <c r="A34" s="11">
        <v>21003</v>
      </c>
      <c r="B34" s="11" t="s">
        <v>55</v>
      </c>
      <c r="C34" s="12">
        <v>321.59000000000003</v>
      </c>
      <c r="D34" s="13">
        <v>292590.53793000005</v>
      </c>
      <c r="E34" s="23">
        <v>1249132.51</v>
      </c>
      <c r="F34" s="13">
        <v>334253</v>
      </c>
      <c r="G34" s="16">
        <v>0.73</v>
      </c>
      <c r="H34" s="13">
        <f t="shared" si="0"/>
        <v>0</v>
      </c>
    </row>
    <row r="35" spans="1:8" s="2" customFormat="1" x14ac:dyDescent="0.25">
      <c r="A35" s="11">
        <v>16001</v>
      </c>
      <c r="B35" s="11" t="s">
        <v>44</v>
      </c>
      <c r="C35" s="12">
        <v>1058.1600000000001</v>
      </c>
      <c r="D35" s="13">
        <v>1123899.9403200001</v>
      </c>
      <c r="E35" s="23">
        <v>30233.949999999953</v>
      </c>
      <c r="F35" s="13">
        <v>666817</v>
      </c>
      <c r="G35" s="16">
        <v>1</v>
      </c>
      <c r="H35" s="13">
        <f t="shared" si="0"/>
        <v>0</v>
      </c>
    </row>
    <row r="36" spans="1:8" s="2" customFormat="1" x14ac:dyDescent="0.25">
      <c r="A36" s="11">
        <v>61008</v>
      </c>
      <c r="B36" s="11" t="s">
        <v>149</v>
      </c>
      <c r="C36" s="12">
        <v>1367.41</v>
      </c>
      <c r="D36" s="13">
        <v>1087515.76507</v>
      </c>
      <c r="E36" s="23">
        <v>0</v>
      </c>
      <c r="F36" s="13">
        <v>610282</v>
      </c>
      <c r="G36" s="16">
        <v>1</v>
      </c>
      <c r="H36" s="13">
        <f t="shared" si="0"/>
        <v>0</v>
      </c>
    </row>
    <row r="37" spans="1:8" s="2" customFormat="1" x14ac:dyDescent="0.25">
      <c r="A37" s="11">
        <v>38002</v>
      </c>
      <c r="B37" s="11" t="s">
        <v>86</v>
      </c>
      <c r="C37" s="12">
        <v>298</v>
      </c>
      <c r="D37" s="13">
        <v>295520.03600000002</v>
      </c>
      <c r="E37" s="23">
        <v>156503.21750000003</v>
      </c>
      <c r="F37" s="13">
        <v>333972</v>
      </c>
      <c r="G37" s="16">
        <v>0.91</v>
      </c>
      <c r="H37" s="13">
        <f t="shared" ref="H37:H68" si="1">IF((((0.5*D37-F37)*G37)-(E37*0.5))&lt;0,0,ROUND((((0.5*D37-F37)*G37)-(E37*0.5)),0))</f>
        <v>0</v>
      </c>
    </row>
    <row r="38" spans="1:8" s="2" customFormat="1" x14ac:dyDescent="0.25">
      <c r="A38" s="11">
        <v>49003</v>
      </c>
      <c r="B38" s="11" t="s">
        <v>112</v>
      </c>
      <c r="C38" s="12">
        <v>1188.06</v>
      </c>
      <c r="D38" s="13">
        <v>1088368.8876199999</v>
      </c>
      <c r="E38" s="23">
        <v>0</v>
      </c>
      <c r="F38" s="13">
        <v>442246</v>
      </c>
      <c r="G38" s="16">
        <v>1</v>
      </c>
      <c r="H38" s="13">
        <f t="shared" si="1"/>
        <v>101938</v>
      </c>
    </row>
    <row r="39" spans="1:8" s="2" customFormat="1" x14ac:dyDescent="0.25">
      <c r="A39" s="11">
        <v>5006</v>
      </c>
      <c r="B39" s="11" t="s">
        <v>20</v>
      </c>
      <c r="C39" s="12">
        <v>396</v>
      </c>
      <c r="D39" s="13">
        <v>414309.82200000004</v>
      </c>
      <c r="E39" s="23">
        <v>171642.4725</v>
      </c>
      <c r="F39" s="13">
        <v>310148</v>
      </c>
      <c r="G39" s="16">
        <v>1</v>
      </c>
      <c r="H39" s="13">
        <f t="shared" si="1"/>
        <v>0</v>
      </c>
    </row>
    <row r="40" spans="1:8" s="2" customFormat="1" x14ac:dyDescent="0.25">
      <c r="A40" s="11">
        <v>19004</v>
      </c>
      <c r="B40" s="11" t="s">
        <v>51</v>
      </c>
      <c r="C40" s="12">
        <v>537</v>
      </c>
      <c r="D40" s="13">
        <v>589241.23899999994</v>
      </c>
      <c r="E40" s="23">
        <v>131891.70750000002</v>
      </c>
      <c r="F40" s="13">
        <v>467981</v>
      </c>
      <c r="G40" s="16">
        <v>1</v>
      </c>
      <c r="H40" s="13">
        <f t="shared" si="1"/>
        <v>0</v>
      </c>
    </row>
    <row r="41" spans="1:8" s="2" customFormat="1" x14ac:dyDescent="0.25">
      <c r="A41" s="11">
        <v>56002</v>
      </c>
      <c r="B41" s="11" t="s">
        <v>134</v>
      </c>
      <c r="C41" s="12">
        <v>160</v>
      </c>
      <c r="D41" s="13">
        <v>266289.46999999997</v>
      </c>
      <c r="E41" s="23">
        <v>568424.74</v>
      </c>
      <c r="F41" s="13">
        <v>367129</v>
      </c>
      <c r="G41" s="16">
        <v>0.15</v>
      </c>
      <c r="H41" s="13">
        <f t="shared" si="1"/>
        <v>0</v>
      </c>
    </row>
    <row r="42" spans="1:8" s="2" customFormat="1" x14ac:dyDescent="0.25">
      <c r="A42" s="11">
        <v>51001</v>
      </c>
      <c r="B42" s="11" t="s">
        <v>119</v>
      </c>
      <c r="C42" s="12">
        <v>3079</v>
      </c>
      <c r="D42" s="13">
        <v>3697433.213</v>
      </c>
      <c r="E42" s="23">
        <v>420722.86750000005</v>
      </c>
      <c r="F42" s="13">
        <v>427708</v>
      </c>
      <c r="G42" s="16">
        <v>1</v>
      </c>
      <c r="H42" s="13">
        <f t="shared" si="1"/>
        <v>1210647</v>
      </c>
    </row>
    <row r="43" spans="1:8" s="2" customFormat="1" x14ac:dyDescent="0.25">
      <c r="A43" s="11">
        <v>64002</v>
      </c>
      <c r="B43" s="11" t="s">
        <v>154</v>
      </c>
      <c r="C43" s="12">
        <v>371</v>
      </c>
      <c r="D43" s="13">
        <v>459562.40700000001</v>
      </c>
      <c r="E43" s="23">
        <v>0</v>
      </c>
      <c r="F43" s="13">
        <v>147764</v>
      </c>
      <c r="G43" s="16">
        <v>1</v>
      </c>
      <c r="H43" s="13">
        <f t="shared" si="1"/>
        <v>82017</v>
      </c>
    </row>
    <row r="44" spans="1:8" s="2" customFormat="1" x14ac:dyDescent="0.25">
      <c r="A44" s="11">
        <v>20001</v>
      </c>
      <c r="B44" s="11" t="s">
        <v>52</v>
      </c>
      <c r="C44" s="12">
        <v>455.01</v>
      </c>
      <c r="D44" s="13">
        <v>639356.65026999998</v>
      </c>
      <c r="E44" s="23">
        <v>0</v>
      </c>
      <c r="F44" s="13">
        <v>137735</v>
      </c>
      <c r="G44" s="16">
        <v>1</v>
      </c>
      <c r="H44" s="13">
        <f t="shared" si="1"/>
        <v>181943</v>
      </c>
    </row>
    <row r="45" spans="1:8" s="2" customFormat="1" x14ac:dyDescent="0.25">
      <c r="A45" s="11">
        <v>23001</v>
      </c>
      <c r="B45" s="11" t="s">
        <v>59</v>
      </c>
      <c r="C45" s="12">
        <v>167</v>
      </c>
      <c r="D45" s="13">
        <v>210011.82900000003</v>
      </c>
      <c r="E45" s="23">
        <v>0</v>
      </c>
      <c r="F45" s="13">
        <v>99059</v>
      </c>
      <c r="G45" s="16">
        <v>1</v>
      </c>
      <c r="H45" s="13">
        <f t="shared" si="1"/>
        <v>5947</v>
      </c>
    </row>
    <row r="46" spans="1:8" s="2" customFormat="1" x14ac:dyDescent="0.25">
      <c r="A46" s="11">
        <v>22005</v>
      </c>
      <c r="B46" s="11" t="s">
        <v>57</v>
      </c>
      <c r="C46" s="12">
        <v>150</v>
      </c>
      <c r="D46" s="13">
        <v>140364.96</v>
      </c>
      <c r="E46" s="23">
        <v>433279.03</v>
      </c>
      <c r="F46" s="13">
        <v>373713</v>
      </c>
      <c r="G46" s="16">
        <v>0.88</v>
      </c>
      <c r="H46" s="13">
        <f t="shared" si="1"/>
        <v>0</v>
      </c>
    </row>
    <row r="47" spans="1:8" s="2" customFormat="1" x14ac:dyDescent="0.25">
      <c r="A47" s="11">
        <v>16002</v>
      </c>
      <c r="B47" s="11" t="s">
        <v>45</v>
      </c>
      <c r="C47" s="12">
        <v>13</v>
      </c>
      <c r="D47" s="13">
        <v>33514.811000000002</v>
      </c>
      <c r="E47" s="23">
        <v>0</v>
      </c>
      <c r="F47" s="13">
        <v>31736</v>
      </c>
      <c r="G47" s="16">
        <v>1</v>
      </c>
      <c r="H47" s="13">
        <f t="shared" si="1"/>
        <v>0</v>
      </c>
    </row>
    <row r="48" spans="1:8" s="2" customFormat="1" x14ac:dyDescent="0.25">
      <c r="A48" s="11">
        <v>61007</v>
      </c>
      <c r="B48" s="11" t="s">
        <v>148</v>
      </c>
      <c r="C48" s="12">
        <v>700</v>
      </c>
      <c r="D48" s="13">
        <v>637863.1</v>
      </c>
      <c r="E48" s="23">
        <v>149332.52249999999</v>
      </c>
      <c r="F48" s="13">
        <v>379342</v>
      </c>
      <c r="G48" s="16">
        <v>1</v>
      </c>
      <c r="H48" s="13">
        <f t="shared" si="1"/>
        <v>0</v>
      </c>
    </row>
    <row r="49" spans="1:8" s="2" customFormat="1" x14ac:dyDescent="0.25">
      <c r="A49" s="11">
        <v>5003</v>
      </c>
      <c r="B49" s="11" t="s">
        <v>18</v>
      </c>
      <c r="C49" s="12">
        <v>345</v>
      </c>
      <c r="D49" s="13">
        <v>351249.85499999998</v>
      </c>
      <c r="E49" s="23">
        <v>124516.485</v>
      </c>
      <c r="F49" s="13">
        <v>311992</v>
      </c>
      <c r="G49" s="16">
        <v>1</v>
      </c>
      <c r="H49" s="13">
        <f t="shared" si="1"/>
        <v>0</v>
      </c>
    </row>
    <row r="50" spans="1:8" s="2" customFormat="1" x14ac:dyDescent="0.25">
      <c r="A50" s="11">
        <v>28002</v>
      </c>
      <c r="B50" s="11" t="s">
        <v>70</v>
      </c>
      <c r="C50" s="12">
        <v>280</v>
      </c>
      <c r="D50" s="13">
        <v>388523.68999999994</v>
      </c>
      <c r="E50" s="23">
        <v>0</v>
      </c>
      <c r="F50" s="13">
        <v>238559</v>
      </c>
      <c r="G50" s="16">
        <v>1</v>
      </c>
      <c r="H50" s="13">
        <f t="shared" si="1"/>
        <v>0</v>
      </c>
    </row>
    <row r="51" spans="1:8" s="2" customFormat="1" x14ac:dyDescent="0.25">
      <c r="A51" s="11">
        <v>17001</v>
      </c>
      <c r="B51" s="11" t="s">
        <v>46</v>
      </c>
      <c r="C51" s="12">
        <v>273.8</v>
      </c>
      <c r="D51" s="13">
        <v>285637.47260000004</v>
      </c>
      <c r="E51" s="23">
        <v>0</v>
      </c>
      <c r="F51" s="13">
        <v>108409</v>
      </c>
      <c r="G51" s="16">
        <v>1</v>
      </c>
      <c r="H51" s="13">
        <f t="shared" si="1"/>
        <v>34410</v>
      </c>
    </row>
    <row r="52" spans="1:8" s="2" customFormat="1" x14ac:dyDescent="0.25">
      <c r="A52" s="11">
        <v>44001</v>
      </c>
      <c r="B52" s="11" t="s">
        <v>102</v>
      </c>
      <c r="C52" s="12">
        <v>164.44</v>
      </c>
      <c r="D52" s="13">
        <v>190125.51987999998</v>
      </c>
      <c r="E52" s="23">
        <v>145933.84</v>
      </c>
      <c r="F52" s="13">
        <v>328895</v>
      </c>
      <c r="G52" s="16">
        <v>0.95</v>
      </c>
      <c r="H52" s="13">
        <f t="shared" si="1"/>
        <v>0</v>
      </c>
    </row>
    <row r="53" spans="1:8" s="2" customFormat="1" x14ac:dyDescent="0.25">
      <c r="A53" s="11">
        <v>46002</v>
      </c>
      <c r="B53" s="11" t="s">
        <v>107</v>
      </c>
      <c r="C53" s="12">
        <v>190</v>
      </c>
      <c r="D53" s="13">
        <v>174929.74</v>
      </c>
      <c r="E53" s="23">
        <v>0</v>
      </c>
      <c r="F53" s="13">
        <v>91975</v>
      </c>
      <c r="G53" s="16">
        <v>1</v>
      </c>
      <c r="H53" s="13">
        <f t="shared" si="1"/>
        <v>0</v>
      </c>
    </row>
    <row r="54" spans="1:8" s="2" customFormat="1" x14ac:dyDescent="0.25">
      <c r="A54" s="11">
        <v>24004</v>
      </c>
      <c r="B54" s="11" t="s">
        <v>62</v>
      </c>
      <c r="C54" s="12">
        <v>344</v>
      </c>
      <c r="D54" s="13">
        <v>385280.29799999995</v>
      </c>
      <c r="E54" s="23">
        <v>356893.03</v>
      </c>
      <c r="F54" s="13">
        <v>665696</v>
      </c>
      <c r="G54" s="16">
        <v>0.31</v>
      </c>
      <c r="H54" s="13">
        <f t="shared" si="1"/>
        <v>0</v>
      </c>
    </row>
    <row r="55" spans="1:8" s="2" customFormat="1" x14ac:dyDescent="0.25">
      <c r="A55" s="11">
        <v>50003</v>
      </c>
      <c r="B55" s="11" t="s">
        <v>117</v>
      </c>
      <c r="C55" s="12">
        <v>712</v>
      </c>
      <c r="D55" s="13">
        <v>988364.47400000005</v>
      </c>
      <c r="E55" s="23">
        <v>0</v>
      </c>
      <c r="F55" s="13">
        <v>367690</v>
      </c>
      <c r="G55" s="16">
        <v>1</v>
      </c>
      <c r="H55" s="13">
        <f t="shared" si="1"/>
        <v>126492</v>
      </c>
    </row>
    <row r="56" spans="1:8" s="2" customFormat="1" x14ac:dyDescent="0.25">
      <c r="A56" s="11">
        <v>14001</v>
      </c>
      <c r="B56" s="11" t="s">
        <v>37</v>
      </c>
      <c r="C56" s="12">
        <v>261</v>
      </c>
      <c r="D56" s="13">
        <v>303661.587</v>
      </c>
      <c r="E56" s="23">
        <v>0</v>
      </c>
      <c r="F56" s="13">
        <v>101918</v>
      </c>
      <c r="G56" s="16">
        <v>1</v>
      </c>
      <c r="H56" s="13">
        <f t="shared" si="1"/>
        <v>49913</v>
      </c>
    </row>
    <row r="57" spans="1:8" s="2" customFormat="1" x14ac:dyDescent="0.25">
      <c r="A57" s="11">
        <v>6002</v>
      </c>
      <c r="B57" s="11" t="s">
        <v>22</v>
      </c>
      <c r="C57" s="12">
        <v>169</v>
      </c>
      <c r="D57" s="13">
        <v>156930.25300000003</v>
      </c>
      <c r="E57" s="23">
        <v>892653.88</v>
      </c>
      <c r="F57" s="13">
        <v>231005</v>
      </c>
      <c r="G57" s="16">
        <v>1</v>
      </c>
      <c r="H57" s="13">
        <f t="shared" si="1"/>
        <v>0</v>
      </c>
    </row>
    <row r="58" spans="1:8" s="2" customFormat="1" x14ac:dyDescent="0.25">
      <c r="A58" s="11">
        <v>33001</v>
      </c>
      <c r="B58" s="11" t="s">
        <v>77</v>
      </c>
      <c r="C58" s="12">
        <v>376.95</v>
      </c>
      <c r="D58" s="13">
        <v>425239.90265</v>
      </c>
      <c r="E58" s="23">
        <v>0</v>
      </c>
      <c r="F58" s="13">
        <v>308013</v>
      </c>
      <c r="G58" s="16">
        <v>1</v>
      </c>
      <c r="H58" s="13">
        <f t="shared" si="1"/>
        <v>0</v>
      </c>
    </row>
    <row r="59" spans="1:8" s="2" customFormat="1" x14ac:dyDescent="0.25">
      <c r="A59" s="11">
        <v>49004</v>
      </c>
      <c r="B59" s="11" t="s">
        <v>113</v>
      </c>
      <c r="C59" s="12">
        <v>508</v>
      </c>
      <c r="D59" s="13">
        <v>588290.70600000001</v>
      </c>
      <c r="E59" s="23">
        <v>0</v>
      </c>
      <c r="F59" s="13">
        <v>211425</v>
      </c>
      <c r="G59" s="16">
        <v>1</v>
      </c>
      <c r="H59" s="13">
        <f t="shared" si="1"/>
        <v>82720</v>
      </c>
    </row>
    <row r="60" spans="1:8" s="2" customFormat="1" x14ac:dyDescent="0.25">
      <c r="A60" s="11">
        <v>63001</v>
      </c>
      <c r="B60" s="11" t="s">
        <v>152</v>
      </c>
      <c r="C60" s="12">
        <v>303.89999999999998</v>
      </c>
      <c r="D60" s="13">
        <v>354115.55529999995</v>
      </c>
      <c r="E60" s="23">
        <v>21801.490000000005</v>
      </c>
      <c r="F60" s="13">
        <v>100478</v>
      </c>
      <c r="G60" s="16">
        <v>1</v>
      </c>
      <c r="H60" s="13">
        <f t="shared" si="1"/>
        <v>65679</v>
      </c>
    </row>
    <row r="61" spans="1:8" s="2" customFormat="1" x14ac:dyDescent="0.25">
      <c r="A61" s="11">
        <v>53001</v>
      </c>
      <c r="B61" s="11" t="s">
        <v>126</v>
      </c>
      <c r="C61" s="12">
        <v>252</v>
      </c>
      <c r="D61" s="13">
        <v>317439.10400000005</v>
      </c>
      <c r="E61" s="23">
        <v>329672.21000000002</v>
      </c>
      <c r="F61" s="13">
        <v>216492</v>
      </c>
      <c r="G61" s="16">
        <v>1</v>
      </c>
      <c r="H61" s="13">
        <f t="shared" si="1"/>
        <v>0</v>
      </c>
    </row>
    <row r="62" spans="1:8" s="2" customFormat="1" x14ac:dyDescent="0.25">
      <c r="A62" s="11">
        <v>26004</v>
      </c>
      <c r="B62" s="11" t="s">
        <v>66</v>
      </c>
      <c r="C62" s="12">
        <v>381.6</v>
      </c>
      <c r="D62" s="13">
        <v>408123.69320000004</v>
      </c>
      <c r="E62" s="23">
        <v>212267.685</v>
      </c>
      <c r="F62" s="13">
        <v>240561</v>
      </c>
      <c r="G62" s="16">
        <v>0.95</v>
      </c>
      <c r="H62" s="13">
        <f t="shared" si="1"/>
        <v>0</v>
      </c>
    </row>
    <row r="63" spans="1:8" s="2" customFormat="1" x14ac:dyDescent="0.25">
      <c r="A63" s="11">
        <v>6006</v>
      </c>
      <c r="B63" s="11" t="s">
        <v>24</v>
      </c>
      <c r="C63" s="12">
        <v>612.57000000000005</v>
      </c>
      <c r="D63" s="13">
        <v>687403.24439000001</v>
      </c>
      <c r="E63" s="23">
        <v>0</v>
      </c>
      <c r="F63" s="13">
        <v>842772</v>
      </c>
      <c r="G63" s="16">
        <v>0.53</v>
      </c>
      <c r="H63" s="13">
        <f t="shared" si="1"/>
        <v>0</v>
      </c>
    </row>
    <row r="64" spans="1:8" s="2" customFormat="1" x14ac:dyDescent="0.25">
      <c r="A64" s="11">
        <v>27001</v>
      </c>
      <c r="B64" s="11" t="s">
        <v>68</v>
      </c>
      <c r="C64" s="12">
        <v>317</v>
      </c>
      <c r="D64" s="13">
        <v>337434.70900000003</v>
      </c>
      <c r="E64" s="23">
        <v>764685.49750000006</v>
      </c>
      <c r="F64" s="13">
        <v>334912</v>
      </c>
      <c r="G64" s="16">
        <v>0.37</v>
      </c>
      <c r="H64" s="13">
        <f t="shared" si="1"/>
        <v>0</v>
      </c>
    </row>
    <row r="65" spans="1:8" s="2" customFormat="1" x14ac:dyDescent="0.25">
      <c r="A65" s="11">
        <v>28003</v>
      </c>
      <c r="B65" s="11" t="s">
        <v>71</v>
      </c>
      <c r="C65" s="12">
        <v>841</v>
      </c>
      <c r="D65" s="13">
        <v>845501.6370000001</v>
      </c>
      <c r="E65" s="23">
        <v>0</v>
      </c>
      <c r="F65" s="13">
        <v>471832</v>
      </c>
      <c r="G65" s="16">
        <v>1</v>
      </c>
      <c r="H65" s="13">
        <f t="shared" si="1"/>
        <v>0</v>
      </c>
    </row>
    <row r="66" spans="1:8" s="2" customFormat="1" x14ac:dyDescent="0.25">
      <c r="A66" s="11">
        <v>30001</v>
      </c>
      <c r="B66" s="11" t="s">
        <v>73</v>
      </c>
      <c r="C66" s="12">
        <v>430</v>
      </c>
      <c r="D66" s="13">
        <v>402924.68</v>
      </c>
      <c r="E66" s="23">
        <v>339156.96</v>
      </c>
      <c r="F66" s="13">
        <v>263689</v>
      </c>
      <c r="G66" s="16">
        <v>1</v>
      </c>
      <c r="H66" s="13">
        <f t="shared" si="1"/>
        <v>0</v>
      </c>
    </row>
    <row r="67" spans="1:8" s="2" customFormat="1" x14ac:dyDescent="0.25">
      <c r="A67" s="11">
        <v>31001</v>
      </c>
      <c r="B67" s="11" t="s">
        <v>75</v>
      </c>
      <c r="C67" s="12">
        <v>210.75</v>
      </c>
      <c r="D67" s="13">
        <v>203349.74525000004</v>
      </c>
      <c r="E67" s="23">
        <v>39499.959999999992</v>
      </c>
      <c r="F67" s="13">
        <v>227786</v>
      </c>
      <c r="G67" s="16">
        <v>0.56000000000000005</v>
      </c>
      <c r="H67" s="13">
        <f t="shared" si="1"/>
        <v>0</v>
      </c>
    </row>
    <row r="68" spans="1:8" s="2" customFormat="1" x14ac:dyDescent="0.25">
      <c r="A68" s="11">
        <v>41002</v>
      </c>
      <c r="B68" s="11" t="s">
        <v>95</v>
      </c>
      <c r="C68" s="12">
        <v>5973.4300000000012</v>
      </c>
      <c r="D68" s="13">
        <v>6291043.7776100012</v>
      </c>
      <c r="E68" s="23">
        <v>0</v>
      </c>
      <c r="F68" s="13">
        <v>1861099</v>
      </c>
      <c r="G68" s="16">
        <v>1</v>
      </c>
      <c r="H68" s="13">
        <f t="shared" si="1"/>
        <v>1284423</v>
      </c>
    </row>
    <row r="69" spans="1:8" s="2" customFormat="1" x14ac:dyDescent="0.25">
      <c r="A69" s="11">
        <v>14002</v>
      </c>
      <c r="B69" s="11" t="s">
        <v>38</v>
      </c>
      <c r="C69" s="12">
        <v>176</v>
      </c>
      <c r="D69" s="13">
        <v>125858.71200000003</v>
      </c>
      <c r="E69" s="23">
        <v>0</v>
      </c>
      <c r="F69" s="13">
        <v>82697</v>
      </c>
      <c r="G69" s="16">
        <v>1</v>
      </c>
      <c r="H69" s="13">
        <f t="shared" ref="H69:H100" si="2">IF((((0.5*D69-F69)*G69)-(E69*0.5))&lt;0,0,ROUND((((0.5*D69-F69)*G69)-(E69*0.5)),0))</f>
        <v>0</v>
      </c>
    </row>
    <row r="70" spans="1:8" s="2" customFormat="1" x14ac:dyDescent="0.25">
      <c r="A70" s="11">
        <v>10001</v>
      </c>
      <c r="B70" s="11" t="s">
        <v>29</v>
      </c>
      <c r="C70" s="12">
        <v>119</v>
      </c>
      <c r="D70" s="13">
        <v>125517.913</v>
      </c>
      <c r="E70" s="23">
        <v>129937.94</v>
      </c>
      <c r="F70" s="13">
        <v>195911</v>
      </c>
      <c r="G70" s="16">
        <v>0.52</v>
      </c>
      <c r="H70" s="13">
        <f t="shared" si="2"/>
        <v>0</v>
      </c>
    </row>
    <row r="71" spans="1:8" s="2" customFormat="1" x14ac:dyDescent="0.25">
      <c r="A71" s="11">
        <v>34002</v>
      </c>
      <c r="B71" s="11" t="s">
        <v>81</v>
      </c>
      <c r="C71" s="12">
        <v>244.95</v>
      </c>
      <c r="D71" s="13">
        <v>284712.73865000001</v>
      </c>
      <c r="E71" s="23">
        <v>827348.21750000003</v>
      </c>
      <c r="F71" s="13">
        <v>558155</v>
      </c>
      <c r="G71" s="16">
        <v>0</v>
      </c>
      <c r="H71" s="13">
        <f t="shared" si="2"/>
        <v>0</v>
      </c>
    </row>
    <row r="72" spans="1:8" s="2" customFormat="1" x14ac:dyDescent="0.25">
      <c r="A72" s="11">
        <v>51002</v>
      </c>
      <c r="B72" s="11" t="s">
        <v>120</v>
      </c>
      <c r="C72" s="12">
        <v>471</v>
      </c>
      <c r="D72" s="13">
        <v>400946.18699999998</v>
      </c>
      <c r="E72" s="23">
        <v>41521.604999999981</v>
      </c>
      <c r="F72" s="13">
        <v>376666</v>
      </c>
      <c r="G72" s="16">
        <v>1</v>
      </c>
      <c r="H72" s="13">
        <f t="shared" si="2"/>
        <v>0</v>
      </c>
    </row>
    <row r="73" spans="1:8" s="2" customFormat="1" x14ac:dyDescent="0.25">
      <c r="A73" s="11">
        <v>56006</v>
      </c>
      <c r="B73" s="11" t="s">
        <v>136</v>
      </c>
      <c r="C73" s="12">
        <v>236</v>
      </c>
      <c r="D73" s="13">
        <v>255744.56200000003</v>
      </c>
      <c r="E73" s="23">
        <v>367613.58</v>
      </c>
      <c r="F73" s="13">
        <v>462969</v>
      </c>
      <c r="G73" s="16">
        <v>0.4</v>
      </c>
      <c r="H73" s="13">
        <f t="shared" si="2"/>
        <v>0</v>
      </c>
    </row>
    <row r="74" spans="1:8" s="2" customFormat="1" x14ac:dyDescent="0.25">
      <c r="A74" s="11">
        <v>23002</v>
      </c>
      <c r="B74" s="11" t="s">
        <v>60</v>
      </c>
      <c r="C74" s="12">
        <v>816.79</v>
      </c>
      <c r="D74" s="13">
        <v>727401.14833</v>
      </c>
      <c r="E74" s="23">
        <v>0</v>
      </c>
      <c r="F74" s="13">
        <v>292216</v>
      </c>
      <c r="G74" s="16">
        <v>1</v>
      </c>
      <c r="H74" s="13">
        <f t="shared" si="2"/>
        <v>71485</v>
      </c>
    </row>
    <row r="75" spans="1:8" s="2" customFormat="1" x14ac:dyDescent="0.25">
      <c r="A75" s="11">
        <v>53002</v>
      </c>
      <c r="B75" s="11" t="s">
        <v>127</v>
      </c>
      <c r="C75" s="12">
        <v>113</v>
      </c>
      <c r="D75" s="13">
        <v>235605.861</v>
      </c>
      <c r="E75" s="23">
        <v>181704.93</v>
      </c>
      <c r="F75" s="13">
        <v>439822</v>
      </c>
      <c r="G75" s="16">
        <v>0.38</v>
      </c>
      <c r="H75" s="13">
        <f t="shared" si="2"/>
        <v>0</v>
      </c>
    </row>
    <row r="76" spans="1:8" s="2" customFormat="1" x14ac:dyDescent="0.25">
      <c r="A76" s="11">
        <v>48003</v>
      </c>
      <c r="B76" s="11" t="s">
        <v>109</v>
      </c>
      <c r="C76" s="12">
        <v>380.1</v>
      </c>
      <c r="D76" s="13">
        <v>423064.17270000005</v>
      </c>
      <c r="E76" s="23">
        <v>1183011.105</v>
      </c>
      <c r="F76" s="13">
        <v>502611</v>
      </c>
      <c r="G76" s="16">
        <v>0.66</v>
      </c>
      <c r="H76" s="13">
        <f t="shared" si="2"/>
        <v>0</v>
      </c>
    </row>
    <row r="77" spans="1:8" s="2" customFormat="1" x14ac:dyDescent="0.25">
      <c r="A77" s="11">
        <v>2002</v>
      </c>
      <c r="B77" s="11" t="s">
        <v>10</v>
      </c>
      <c r="C77" s="12">
        <v>3043.8399999999997</v>
      </c>
      <c r="D77" s="13">
        <v>3366061.3336800002</v>
      </c>
      <c r="E77" s="23">
        <v>0</v>
      </c>
      <c r="F77" s="13">
        <v>859892</v>
      </c>
      <c r="G77" s="16">
        <v>1</v>
      </c>
      <c r="H77" s="13">
        <f t="shared" si="2"/>
        <v>823139</v>
      </c>
    </row>
    <row r="78" spans="1:8" s="2" customFormat="1" x14ac:dyDescent="0.25">
      <c r="A78" s="11">
        <v>22006</v>
      </c>
      <c r="B78" s="11" t="s">
        <v>58</v>
      </c>
      <c r="C78" s="12">
        <v>427.49</v>
      </c>
      <c r="D78" s="13">
        <v>451156.88722999999</v>
      </c>
      <c r="E78" s="23">
        <v>297067.58500000002</v>
      </c>
      <c r="F78" s="13">
        <v>504675</v>
      </c>
      <c r="G78" s="16">
        <v>0.54</v>
      </c>
      <c r="H78" s="13">
        <f t="shared" si="2"/>
        <v>0</v>
      </c>
    </row>
    <row r="79" spans="1:8" s="2" customFormat="1" x14ac:dyDescent="0.25">
      <c r="A79" s="11">
        <v>13003</v>
      </c>
      <c r="B79" s="11" t="s">
        <v>36</v>
      </c>
      <c r="C79" s="12">
        <v>284.57000000000005</v>
      </c>
      <c r="D79" s="13">
        <v>317014.62839000003</v>
      </c>
      <c r="E79" s="23">
        <v>873136.46250000002</v>
      </c>
      <c r="F79" s="13">
        <v>323691</v>
      </c>
      <c r="G79" s="16">
        <v>1</v>
      </c>
      <c r="H79" s="13">
        <f t="shared" si="2"/>
        <v>0</v>
      </c>
    </row>
    <row r="80" spans="1:8" s="2" customFormat="1" x14ac:dyDescent="0.25">
      <c r="A80" s="11">
        <v>2003</v>
      </c>
      <c r="B80" s="11" t="s">
        <v>11</v>
      </c>
      <c r="C80" s="12">
        <v>240.2</v>
      </c>
      <c r="D80" s="13">
        <v>212854.78540000005</v>
      </c>
      <c r="E80" s="23">
        <v>540452.68000000005</v>
      </c>
      <c r="F80" s="13">
        <v>363818</v>
      </c>
      <c r="G80" s="16">
        <v>0.34</v>
      </c>
      <c r="H80" s="13">
        <f t="shared" si="2"/>
        <v>0</v>
      </c>
    </row>
    <row r="81" spans="1:8" s="2" customFormat="1" x14ac:dyDescent="0.25">
      <c r="A81" s="11">
        <v>37003</v>
      </c>
      <c r="B81" s="11" t="s">
        <v>84</v>
      </c>
      <c r="C81" s="12">
        <v>198</v>
      </c>
      <c r="D81" s="13">
        <v>144494.28600000002</v>
      </c>
      <c r="E81" s="23">
        <v>796070.24</v>
      </c>
      <c r="F81" s="13">
        <v>221732</v>
      </c>
      <c r="G81" s="16">
        <v>0.51</v>
      </c>
      <c r="H81" s="13">
        <f t="shared" si="2"/>
        <v>0</v>
      </c>
    </row>
    <row r="82" spans="1:8" s="2" customFormat="1" x14ac:dyDescent="0.25">
      <c r="A82" s="11">
        <v>35002</v>
      </c>
      <c r="B82" s="11" t="s">
        <v>82</v>
      </c>
      <c r="C82" s="12">
        <v>332</v>
      </c>
      <c r="D82" s="13">
        <v>343885.00400000002</v>
      </c>
      <c r="E82" s="23">
        <v>0</v>
      </c>
      <c r="F82" s="13">
        <v>258954</v>
      </c>
      <c r="G82" s="16">
        <v>0.96</v>
      </c>
      <c r="H82" s="13">
        <f t="shared" si="2"/>
        <v>0</v>
      </c>
    </row>
    <row r="83" spans="1:8" s="2" customFormat="1" x14ac:dyDescent="0.25">
      <c r="A83" s="11">
        <v>7002</v>
      </c>
      <c r="B83" s="11" t="s">
        <v>26</v>
      </c>
      <c r="C83" s="12">
        <v>318</v>
      </c>
      <c r="D83" s="13">
        <v>252206.06600000002</v>
      </c>
      <c r="E83" s="23">
        <v>0</v>
      </c>
      <c r="F83" s="13">
        <v>345500</v>
      </c>
      <c r="G83" s="16">
        <v>0.44</v>
      </c>
      <c r="H83" s="13">
        <f t="shared" si="2"/>
        <v>0</v>
      </c>
    </row>
    <row r="84" spans="1:8" s="2" customFormat="1" x14ac:dyDescent="0.25">
      <c r="A84" s="11">
        <v>38003</v>
      </c>
      <c r="B84" s="11" t="s">
        <v>87</v>
      </c>
      <c r="C84" s="12">
        <v>167</v>
      </c>
      <c r="D84" s="13">
        <v>259295.31900000002</v>
      </c>
      <c r="E84" s="23">
        <v>32493.859999999986</v>
      </c>
      <c r="F84" s="13">
        <v>222611</v>
      </c>
      <c r="G84" s="16">
        <v>1</v>
      </c>
      <c r="H84" s="13">
        <f t="shared" si="2"/>
        <v>0</v>
      </c>
    </row>
    <row r="85" spans="1:8" s="2" customFormat="1" x14ac:dyDescent="0.25">
      <c r="A85" s="11">
        <v>45005</v>
      </c>
      <c r="B85" s="14" t="s">
        <v>105</v>
      </c>
      <c r="C85" s="12">
        <v>212</v>
      </c>
      <c r="D85" s="13">
        <v>285159.73400000005</v>
      </c>
      <c r="E85" s="23">
        <v>338745.65</v>
      </c>
      <c r="F85" s="13">
        <v>341846</v>
      </c>
      <c r="G85" s="16">
        <v>0.43</v>
      </c>
      <c r="H85" s="13">
        <f t="shared" si="2"/>
        <v>0</v>
      </c>
    </row>
    <row r="86" spans="1:8" s="2" customFormat="1" x14ac:dyDescent="0.25">
      <c r="A86" s="11">
        <v>40001</v>
      </c>
      <c r="B86" s="11" t="s">
        <v>92</v>
      </c>
      <c r="C86" s="12">
        <v>804.25</v>
      </c>
      <c r="D86" s="13">
        <v>879174.70975000004</v>
      </c>
      <c r="E86" s="23">
        <v>0</v>
      </c>
      <c r="F86" s="13">
        <v>639090</v>
      </c>
      <c r="G86" s="16">
        <v>1</v>
      </c>
      <c r="H86" s="13">
        <f t="shared" si="2"/>
        <v>0</v>
      </c>
    </row>
    <row r="87" spans="1:8" s="2" customFormat="1" x14ac:dyDescent="0.25">
      <c r="A87" s="11">
        <v>52004</v>
      </c>
      <c r="B87" s="11" t="s">
        <v>125</v>
      </c>
      <c r="C87" s="12">
        <v>252.57</v>
      </c>
      <c r="D87" s="13">
        <v>185398.65439000001</v>
      </c>
      <c r="E87" s="23">
        <v>783256.53</v>
      </c>
      <c r="F87" s="13">
        <v>337166</v>
      </c>
      <c r="G87" s="16">
        <v>1</v>
      </c>
      <c r="H87" s="13">
        <f t="shared" si="2"/>
        <v>0</v>
      </c>
    </row>
    <row r="88" spans="1:8" s="2" customFormat="1" x14ac:dyDescent="0.25">
      <c r="A88" s="11">
        <v>41004</v>
      </c>
      <c r="B88" s="11" t="s">
        <v>96</v>
      </c>
      <c r="C88" s="12">
        <v>1166.75</v>
      </c>
      <c r="D88" s="13">
        <v>1363153.4272499999</v>
      </c>
      <c r="E88" s="23">
        <v>0</v>
      </c>
      <c r="F88" s="13">
        <v>476330</v>
      </c>
      <c r="G88" s="16">
        <v>1</v>
      </c>
      <c r="H88" s="13">
        <f t="shared" si="2"/>
        <v>205247</v>
      </c>
    </row>
    <row r="89" spans="1:8" s="2" customFormat="1" x14ac:dyDescent="0.25">
      <c r="A89" s="11">
        <v>44002</v>
      </c>
      <c r="B89" s="11" t="s">
        <v>103</v>
      </c>
      <c r="C89" s="12">
        <v>208</v>
      </c>
      <c r="D89" s="13">
        <v>257177.70600000001</v>
      </c>
      <c r="E89" s="23">
        <v>189058.40000000002</v>
      </c>
      <c r="F89" s="13">
        <v>267280</v>
      </c>
      <c r="G89" s="16">
        <v>0.73</v>
      </c>
      <c r="H89" s="13">
        <f t="shared" si="2"/>
        <v>0</v>
      </c>
    </row>
    <row r="90" spans="1:8" s="2" customFormat="1" x14ac:dyDescent="0.25">
      <c r="A90" s="11">
        <v>42001</v>
      </c>
      <c r="B90" s="11" t="s">
        <v>98</v>
      </c>
      <c r="C90" s="12">
        <v>377</v>
      </c>
      <c r="D90" s="13">
        <v>250760.03900000005</v>
      </c>
      <c r="E90" s="23">
        <v>986058.98750000005</v>
      </c>
      <c r="F90" s="13">
        <v>391015</v>
      </c>
      <c r="G90" s="16">
        <v>7.0000000000000007E-2</v>
      </c>
      <c r="H90" s="13">
        <f t="shared" si="2"/>
        <v>0</v>
      </c>
    </row>
    <row r="91" spans="1:8" s="2" customFormat="1" x14ac:dyDescent="0.25">
      <c r="A91" s="11">
        <v>39002</v>
      </c>
      <c r="B91" s="11" t="s">
        <v>89</v>
      </c>
      <c r="C91" s="12">
        <v>1283.9599999999998</v>
      </c>
      <c r="D91" s="13">
        <v>1475276.94692</v>
      </c>
      <c r="E91" s="23">
        <v>29952.159999999974</v>
      </c>
      <c r="F91" s="13">
        <v>621225</v>
      </c>
      <c r="G91" s="16">
        <v>1</v>
      </c>
      <c r="H91" s="13">
        <f t="shared" si="2"/>
        <v>101437</v>
      </c>
    </row>
    <row r="92" spans="1:8" s="2" customFormat="1" x14ac:dyDescent="0.25">
      <c r="A92" s="11">
        <v>60003</v>
      </c>
      <c r="B92" s="11" t="s">
        <v>143</v>
      </c>
      <c r="C92" s="12">
        <v>202.98</v>
      </c>
      <c r="D92" s="13">
        <v>312864.82046000008</v>
      </c>
      <c r="E92" s="23">
        <v>0</v>
      </c>
      <c r="F92" s="13">
        <v>176597</v>
      </c>
      <c r="G92" s="16">
        <v>1</v>
      </c>
      <c r="H92" s="13">
        <f t="shared" si="2"/>
        <v>0</v>
      </c>
    </row>
    <row r="93" spans="1:8" s="2" customFormat="1" x14ac:dyDescent="0.25">
      <c r="A93" s="11">
        <v>43007</v>
      </c>
      <c r="B93" s="11" t="s">
        <v>101</v>
      </c>
      <c r="C93" s="12">
        <v>429.3</v>
      </c>
      <c r="D93" s="13">
        <v>535559.16110000003</v>
      </c>
      <c r="E93" s="23">
        <v>0</v>
      </c>
      <c r="F93" s="13">
        <v>272618</v>
      </c>
      <c r="G93" s="16">
        <v>1</v>
      </c>
      <c r="H93" s="13">
        <f t="shared" si="2"/>
        <v>0</v>
      </c>
    </row>
    <row r="94" spans="1:8" s="2" customFormat="1" x14ac:dyDescent="0.25">
      <c r="A94" s="11">
        <v>15001</v>
      </c>
      <c r="B94" s="11" t="s">
        <v>41</v>
      </c>
      <c r="C94" s="12">
        <v>177</v>
      </c>
      <c r="D94" s="13">
        <v>134739.34899999999</v>
      </c>
      <c r="E94" s="23">
        <v>0</v>
      </c>
      <c r="F94" s="13">
        <v>111238</v>
      </c>
      <c r="G94" s="16">
        <v>1</v>
      </c>
      <c r="H94" s="13">
        <f t="shared" si="2"/>
        <v>0</v>
      </c>
    </row>
    <row r="95" spans="1:8" s="2" customFormat="1" x14ac:dyDescent="0.25">
      <c r="A95" s="11">
        <v>15002</v>
      </c>
      <c r="B95" s="11" t="s">
        <v>42</v>
      </c>
      <c r="C95" s="12">
        <v>456.38</v>
      </c>
      <c r="D95" s="13">
        <v>570724.99226000009</v>
      </c>
      <c r="E95" s="23">
        <v>0</v>
      </c>
      <c r="F95" s="13">
        <v>123647</v>
      </c>
      <c r="G95" s="16">
        <v>1</v>
      </c>
      <c r="H95" s="13">
        <f t="shared" si="2"/>
        <v>161715</v>
      </c>
    </row>
    <row r="96" spans="1:8" s="2" customFormat="1" x14ac:dyDescent="0.25">
      <c r="A96" s="11">
        <v>46001</v>
      </c>
      <c r="B96" s="11" t="s">
        <v>106</v>
      </c>
      <c r="C96" s="12">
        <v>3065.2599999999998</v>
      </c>
      <c r="D96" s="13">
        <v>3178488.3720200001</v>
      </c>
      <c r="E96" s="23">
        <v>0</v>
      </c>
      <c r="F96" s="13">
        <v>1319320</v>
      </c>
      <c r="G96" s="16">
        <v>1</v>
      </c>
      <c r="H96" s="13">
        <f t="shared" si="2"/>
        <v>269924</v>
      </c>
    </row>
    <row r="97" spans="1:8" s="2" customFormat="1" x14ac:dyDescent="0.25">
      <c r="A97" s="11">
        <v>33002</v>
      </c>
      <c r="B97" s="11" t="s">
        <v>78</v>
      </c>
      <c r="C97" s="12">
        <v>291</v>
      </c>
      <c r="D97" s="13">
        <v>252196.50700000001</v>
      </c>
      <c r="E97" s="23">
        <v>84552.010000000009</v>
      </c>
      <c r="F97" s="13">
        <v>209548</v>
      </c>
      <c r="G97" s="16">
        <v>1</v>
      </c>
      <c r="H97" s="13">
        <f t="shared" si="2"/>
        <v>0</v>
      </c>
    </row>
    <row r="98" spans="1:8" s="2" customFormat="1" x14ac:dyDescent="0.25">
      <c r="A98" s="11">
        <v>25004</v>
      </c>
      <c r="B98" s="11" t="s">
        <v>64</v>
      </c>
      <c r="C98" s="12">
        <v>1115.0200000000002</v>
      </c>
      <c r="D98" s="13">
        <v>1233651.8955400002</v>
      </c>
      <c r="E98" s="23">
        <v>0</v>
      </c>
      <c r="F98" s="13">
        <v>628225</v>
      </c>
      <c r="G98" s="16">
        <v>1</v>
      </c>
      <c r="H98" s="13">
        <f t="shared" si="2"/>
        <v>0</v>
      </c>
    </row>
    <row r="99" spans="1:8" s="2" customFormat="1" x14ac:dyDescent="0.25">
      <c r="A99" s="11">
        <v>29004</v>
      </c>
      <c r="B99" s="11" t="s">
        <v>72</v>
      </c>
      <c r="C99" s="12">
        <v>529.01</v>
      </c>
      <c r="D99" s="13">
        <v>552265.01827</v>
      </c>
      <c r="E99" s="23">
        <v>841008.08250000002</v>
      </c>
      <c r="F99" s="13">
        <v>870068</v>
      </c>
      <c r="G99" s="16">
        <v>0.32</v>
      </c>
      <c r="H99" s="13">
        <f t="shared" si="2"/>
        <v>0</v>
      </c>
    </row>
    <row r="100" spans="1:8" s="2" customFormat="1" x14ac:dyDescent="0.25">
      <c r="A100" s="11">
        <v>17002</v>
      </c>
      <c r="B100" s="11" t="s">
        <v>47</v>
      </c>
      <c r="C100" s="12">
        <v>3118.98</v>
      </c>
      <c r="D100" s="13">
        <v>3353620.17246</v>
      </c>
      <c r="E100" s="23">
        <v>0</v>
      </c>
      <c r="F100" s="13">
        <v>1002573</v>
      </c>
      <c r="G100" s="16">
        <v>1</v>
      </c>
      <c r="H100" s="13">
        <f t="shared" si="2"/>
        <v>674237</v>
      </c>
    </row>
    <row r="101" spans="1:8" s="2" customFormat="1" x14ac:dyDescent="0.25">
      <c r="A101" s="11">
        <v>62006</v>
      </c>
      <c r="B101" s="11" t="s">
        <v>151</v>
      </c>
      <c r="C101" s="12">
        <v>649</v>
      </c>
      <c r="D101" s="13">
        <v>723200.76300000004</v>
      </c>
      <c r="E101" s="23">
        <v>0</v>
      </c>
      <c r="F101" s="13">
        <v>230454</v>
      </c>
      <c r="G101" s="16">
        <v>1</v>
      </c>
      <c r="H101" s="13">
        <f t="shared" ref="H101:H132" si="3">IF((((0.5*D101-F101)*G101)-(E101*0.5))&lt;0,0,ROUND((((0.5*D101-F101)*G101)-(E101*0.5)),0))</f>
        <v>131146</v>
      </c>
    </row>
    <row r="102" spans="1:8" s="2" customFormat="1" x14ac:dyDescent="0.25">
      <c r="A102" s="11">
        <v>43002</v>
      </c>
      <c r="B102" s="11" t="s">
        <v>100</v>
      </c>
      <c r="C102" s="12">
        <v>243.67</v>
      </c>
      <c r="D102" s="13">
        <v>294480.17408999999</v>
      </c>
      <c r="E102" s="23">
        <v>0</v>
      </c>
      <c r="F102" s="13">
        <v>138029</v>
      </c>
      <c r="G102" s="16">
        <v>1</v>
      </c>
      <c r="H102" s="13">
        <f t="shared" si="3"/>
        <v>9211</v>
      </c>
    </row>
    <row r="103" spans="1:8" s="2" customFormat="1" x14ac:dyDescent="0.25">
      <c r="A103" s="11">
        <v>17003</v>
      </c>
      <c r="B103" s="11" t="s">
        <v>48</v>
      </c>
      <c r="C103" s="12">
        <v>216</v>
      </c>
      <c r="D103" s="13">
        <v>316651.41200000001</v>
      </c>
      <c r="E103" s="23">
        <v>0</v>
      </c>
      <c r="F103" s="13">
        <v>168497</v>
      </c>
      <c r="G103" s="16">
        <v>1</v>
      </c>
      <c r="H103" s="13">
        <f t="shared" si="3"/>
        <v>0</v>
      </c>
    </row>
    <row r="104" spans="1:8" s="2" customFormat="1" x14ac:dyDescent="0.25">
      <c r="A104" s="11">
        <v>51003</v>
      </c>
      <c r="B104" s="11" t="s">
        <v>121</v>
      </c>
      <c r="C104" s="12">
        <v>253</v>
      </c>
      <c r="D104" s="13">
        <v>156406.31100000002</v>
      </c>
      <c r="E104" s="23">
        <v>56463.869999999995</v>
      </c>
      <c r="F104" s="13">
        <v>89668</v>
      </c>
      <c r="G104" s="16">
        <v>1</v>
      </c>
      <c r="H104" s="13">
        <f t="shared" si="3"/>
        <v>0</v>
      </c>
    </row>
    <row r="105" spans="1:8" s="2" customFormat="1" x14ac:dyDescent="0.25">
      <c r="A105" s="11">
        <v>9002</v>
      </c>
      <c r="B105" s="11" t="s">
        <v>28</v>
      </c>
      <c r="C105" s="12">
        <v>331</v>
      </c>
      <c r="D105" s="13">
        <v>511751.23700000002</v>
      </c>
      <c r="E105" s="23">
        <v>0</v>
      </c>
      <c r="F105" s="13">
        <v>198991</v>
      </c>
      <c r="G105" s="16">
        <v>1</v>
      </c>
      <c r="H105" s="13">
        <f t="shared" si="3"/>
        <v>56885</v>
      </c>
    </row>
    <row r="106" spans="1:8" s="2" customFormat="1" x14ac:dyDescent="0.25">
      <c r="A106" s="11">
        <v>56007</v>
      </c>
      <c r="B106" s="11" t="s">
        <v>137</v>
      </c>
      <c r="C106" s="12">
        <v>296</v>
      </c>
      <c r="D106" s="13">
        <v>374247.97200000001</v>
      </c>
      <c r="E106" s="23">
        <v>224541.33000000002</v>
      </c>
      <c r="F106" s="13">
        <v>577193</v>
      </c>
      <c r="G106" s="16">
        <v>0.3</v>
      </c>
      <c r="H106" s="13">
        <f t="shared" si="3"/>
        <v>0</v>
      </c>
    </row>
    <row r="107" spans="1:8" s="2" customFormat="1" x14ac:dyDescent="0.25">
      <c r="A107" s="11">
        <v>23003</v>
      </c>
      <c r="B107" s="11" t="s">
        <v>61</v>
      </c>
      <c r="C107" s="12">
        <v>140</v>
      </c>
      <c r="D107" s="13">
        <v>147774.67000000001</v>
      </c>
      <c r="E107" s="23">
        <v>0</v>
      </c>
      <c r="F107" s="13">
        <v>42961</v>
      </c>
      <c r="G107" s="16">
        <v>1</v>
      </c>
      <c r="H107" s="13">
        <f t="shared" si="3"/>
        <v>30926</v>
      </c>
    </row>
    <row r="108" spans="1:8" s="2" customFormat="1" x14ac:dyDescent="0.25">
      <c r="A108" s="11">
        <v>65001</v>
      </c>
      <c r="B108" s="11" t="s">
        <v>155</v>
      </c>
      <c r="C108" s="12">
        <v>1949.66</v>
      </c>
      <c r="D108" s="13">
        <v>2627240.3708200003</v>
      </c>
      <c r="E108" s="23">
        <v>92342.689999999944</v>
      </c>
      <c r="F108" s="13">
        <v>36876</v>
      </c>
      <c r="G108" s="16">
        <v>1</v>
      </c>
      <c r="H108" s="13">
        <f t="shared" si="3"/>
        <v>1230573</v>
      </c>
    </row>
    <row r="109" spans="1:8" s="2" customFormat="1" x14ac:dyDescent="0.25">
      <c r="A109" s="11">
        <v>39005</v>
      </c>
      <c r="B109" s="11" t="s">
        <v>91</v>
      </c>
      <c r="C109" s="12">
        <v>171</v>
      </c>
      <c r="D109" s="13">
        <v>210496.12700000004</v>
      </c>
      <c r="E109" s="23">
        <v>254813.13</v>
      </c>
      <c r="F109" s="13">
        <v>209231</v>
      </c>
      <c r="G109" s="16">
        <v>0.56999999999999995</v>
      </c>
      <c r="H109" s="13">
        <f t="shared" si="3"/>
        <v>0</v>
      </c>
    </row>
    <row r="110" spans="1:8" s="2" customFormat="1" x14ac:dyDescent="0.25">
      <c r="A110" s="11">
        <v>60004</v>
      </c>
      <c r="B110" s="11" t="s">
        <v>144</v>
      </c>
      <c r="C110" s="12">
        <v>471.6</v>
      </c>
      <c r="D110" s="13">
        <v>427436.06320000003</v>
      </c>
      <c r="E110" s="23">
        <v>176037.56</v>
      </c>
      <c r="F110" s="13">
        <v>221357</v>
      </c>
      <c r="G110" s="16">
        <v>1</v>
      </c>
      <c r="H110" s="13">
        <f t="shared" si="3"/>
        <v>0</v>
      </c>
    </row>
    <row r="111" spans="1:8" s="2" customFormat="1" x14ac:dyDescent="0.25">
      <c r="A111" s="11">
        <v>33003</v>
      </c>
      <c r="B111" s="11" t="s">
        <v>79</v>
      </c>
      <c r="C111" s="12">
        <v>548</v>
      </c>
      <c r="D111" s="13">
        <v>537732.15599999996</v>
      </c>
      <c r="E111" s="23">
        <v>41142.30250000002</v>
      </c>
      <c r="F111" s="13">
        <v>357154</v>
      </c>
      <c r="G111" s="16">
        <v>1</v>
      </c>
      <c r="H111" s="13">
        <f t="shared" si="3"/>
        <v>0</v>
      </c>
    </row>
    <row r="112" spans="1:8" s="2" customFormat="1" x14ac:dyDescent="0.25">
      <c r="A112" s="11">
        <v>32002</v>
      </c>
      <c r="B112" s="11" t="s">
        <v>76</v>
      </c>
      <c r="C112" s="12">
        <v>2962.81</v>
      </c>
      <c r="D112" s="13">
        <v>2892287.6108700004</v>
      </c>
      <c r="E112" s="23">
        <v>0</v>
      </c>
      <c r="F112" s="13">
        <v>925417</v>
      </c>
      <c r="G112" s="16">
        <v>1</v>
      </c>
      <c r="H112" s="13">
        <f t="shared" si="3"/>
        <v>520727</v>
      </c>
    </row>
    <row r="113" spans="1:8" s="2" customFormat="1" x14ac:dyDescent="0.25">
      <c r="A113" s="11">
        <v>1001</v>
      </c>
      <c r="B113" s="11" t="s">
        <v>8</v>
      </c>
      <c r="C113" s="12">
        <v>344</v>
      </c>
      <c r="D113" s="13">
        <v>400267.95799999998</v>
      </c>
      <c r="E113" s="23">
        <v>0</v>
      </c>
      <c r="F113" s="13">
        <v>223985</v>
      </c>
      <c r="G113" s="16">
        <v>1</v>
      </c>
      <c r="H113" s="13">
        <f t="shared" si="3"/>
        <v>0</v>
      </c>
    </row>
    <row r="114" spans="1:8" s="2" customFormat="1" x14ac:dyDescent="0.25">
      <c r="A114" s="11">
        <v>11005</v>
      </c>
      <c r="B114" s="11" t="s">
        <v>32</v>
      </c>
      <c r="C114" s="12">
        <v>590.83000000000004</v>
      </c>
      <c r="D114" s="13">
        <v>580645.34741000005</v>
      </c>
      <c r="E114" s="23">
        <v>1562482.8774999999</v>
      </c>
      <c r="F114" s="13">
        <v>505893</v>
      </c>
      <c r="G114" s="16">
        <v>0.55000000000000004</v>
      </c>
      <c r="H114" s="13">
        <f t="shared" si="3"/>
        <v>0</v>
      </c>
    </row>
    <row r="115" spans="1:8" s="2" customFormat="1" x14ac:dyDescent="0.25">
      <c r="A115" s="11">
        <v>51004</v>
      </c>
      <c r="B115" s="11" t="s">
        <v>122</v>
      </c>
      <c r="C115" s="12">
        <v>15736.18</v>
      </c>
      <c r="D115" s="13">
        <v>18499955.356860001</v>
      </c>
      <c r="E115" s="23">
        <v>0</v>
      </c>
      <c r="F115" s="13">
        <v>5238132</v>
      </c>
      <c r="G115" s="16">
        <v>1</v>
      </c>
      <c r="H115" s="13">
        <f t="shared" si="3"/>
        <v>4011846</v>
      </c>
    </row>
    <row r="116" spans="1:8" s="2" customFormat="1" x14ac:dyDescent="0.25">
      <c r="A116" s="11">
        <v>56004</v>
      </c>
      <c r="B116" s="11" t="s">
        <v>135</v>
      </c>
      <c r="C116" s="12">
        <v>603.65</v>
      </c>
      <c r="D116" s="13">
        <v>1216247.44355</v>
      </c>
      <c r="E116" s="23">
        <v>297306.29250000004</v>
      </c>
      <c r="F116" s="13">
        <v>424897</v>
      </c>
      <c r="G116" s="16">
        <v>1</v>
      </c>
      <c r="H116" s="13">
        <f t="shared" si="3"/>
        <v>34574</v>
      </c>
    </row>
    <row r="117" spans="1:8" s="2" customFormat="1" x14ac:dyDescent="0.25">
      <c r="A117" s="11">
        <v>54004</v>
      </c>
      <c r="B117" s="11" t="s">
        <v>129</v>
      </c>
      <c r="C117" s="12">
        <v>252</v>
      </c>
      <c r="D117" s="13">
        <v>196475.83400000003</v>
      </c>
      <c r="E117" s="23">
        <v>172016.08000000002</v>
      </c>
      <c r="F117" s="13">
        <v>140070</v>
      </c>
      <c r="G117" s="16">
        <v>1</v>
      </c>
      <c r="H117" s="13">
        <f t="shared" si="3"/>
        <v>0</v>
      </c>
    </row>
    <row r="118" spans="1:8" s="2" customFormat="1" x14ac:dyDescent="0.25">
      <c r="A118" s="11">
        <v>39004</v>
      </c>
      <c r="B118" s="11" t="s">
        <v>90</v>
      </c>
      <c r="C118" s="12">
        <v>195</v>
      </c>
      <c r="D118" s="13">
        <v>197439.215</v>
      </c>
      <c r="E118" s="23">
        <v>262723.15999999997</v>
      </c>
      <c r="F118" s="13">
        <v>141845</v>
      </c>
      <c r="G118" s="16">
        <v>1</v>
      </c>
      <c r="H118" s="13">
        <f t="shared" si="3"/>
        <v>0</v>
      </c>
    </row>
    <row r="119" spans="1:8" s="2" customFormat="1" x14ac:dyDescent="0.25">
      <c r="A119" s="11">
        <v>55005</v>
      </c>
      <c r="B119" s="11" t="s">
        <v>133</v>
      </c>
      <c r="C119" s="12">
        <v>200</v>
      </c>
      <c r="D119" s="13">
        <v>146130.94</v>
      </c>
      <c r="E119" s="23">
        <v>123037.91</v>
      </c>
      <c r="F119" s="13">
        <v>286049</v>
      </c>
      <c r="G119" s="16">
        <v>0.52</v>
      </c>
      <c r="H119" s="13">
        <f t="shared" si="3"/>
        <v>0</v>
      </c>
    </row>
    <row r="120" spans="1:8" s="2" customFormat="1" x14ac:dyDescent="0.25">
      <c r="A120" s="11">
        <v>4003</v>
      </c>
      <c r="B120" s="11" t="s">
        <v>16</v>
      </c>
      <c r="C120" s="12">
        <v>255</v>
      </c>
      <c r="D120" s="13">
        <v>274616.065</v>
      </c>
      <c r="E120" s="23">
        <v>295975.64</v>
      </c>
      <c r="F120" s="13">
        <v>271442</v>
      </c>
      <c r="G120" s="16">
        <v>0.66</v>
      </c>
      <c r="H120" s="13">
        <f t="shared" si="3"/>
        <v>0</v>
      </c>
    </row>
    <row r="121" spans="1:8" s="2" customFormat="1" x14ac:dyDescent="0.25">
      <c r="A121" s="11">
        <v>62005</v>
      </c>
      <c r="B121" s="11" t="s">
        <v>150</v>
      </c>
      <c r="C121" s="12">
        <v>210</v>
      </c>
      <c r="D121" s="13">
        <v>185125.35</v>
      </c>
      <c r="E121" s="23">
        <v>169897.84999999998</v>
      </c>
      <c r="F121" s="13">
        <v>423766</v>
      </c>
      <c r="G121" s="16">
        <v>0.38</v>
      </c>
      <c r="H121" s="13">
        <f t="shared" si="3"/>
        <v>0</v>
      </c>
    </row>
    <row r="122" spans="1:8" s="2" customFormat="1" x14ac:dyDescent="0.25">
      <c r="A122" s="11">
        <v>49005</v>
      </c>
      <c r="B122" s="11" t="s">
        <v>114</v>
      </c>
      <c r="C122" s="12">
        <v>27097.655999999999</v>
      </c>
      <c r="D122" s="13">
        <v>36885511.170712002</v>
      </c>
      <c r="E122" s="23">
        <v>0</v>
      </c>
      <c r="F122" s="13">
        <v>8161731</v>
      </c>
      <c r="G122" s="16">
        <v>1</v>
      </c>
      <c r="H122" s="13">
        <f t="shared" si="3"/>
        <v>10281025</v>
      </c>
    </row>
    <row r="123" spans="1:8" s="2" customFormat="1" x14ac:dyDescent="0.25">
      <c r="A123" s="11">
        <v>5005</v>
      </c>
      <c r="B123" s="11" t="s">
        <v>19</v>
      </c>
      <c r="C123" s="12">
        <v>732.56</v>
      </c>
      <c r="D123" s="13">
        <v>747762.38911999995</v>
      </c>
      <c r="E123" s="23">
        <v>0</v>
      </c>
      <c r="F123" s="13">
        <v>301281</v>
      </c>
      <c r="G123" s="16">
        <v>1</v>
      </c>
      <c r="H123" s="13">
        <f t="shared" si="3"/>
        <v>72600</v>
      </c>
    </row>
    <row r="124" spans="1:8" s="2" customFormat="1" x14ac:dyDescent="0.25">
      <c r="A124" s="11">
        <v>54002</v>
      </c>
      <c r="B124" s="11" t="s">
        <v>128</v>
      </c>
      <c r="C124" s="12">
        <v>929</v>
      </c>
      <c r="D124" s="13">
        <v>1178088.973</v>
      </c>
      <c r="E124" s="23">
        <v>0</v>
      </c>
      <c r="F124" s="13">
        <v>480610</v>
      </c>
      <c r="G124" s="16">
        <v>1</v>
      </c>
      <c r="H124" s="13">
        <f t="shared" si="3"/>
        <v>108434</v>
      </c>
    </row>
    <row r="125" spans="1:8" s="2" customFormat="1" x14ac:dyDescent="0.25">
      <c r="A125" s="11">
        <v>15003</v>
      </c>
      <c r="B125" s="11" t="s">
        <v>43</v>
      </c>
      <c r="C125" s="12">
        <v>182</v>
      </c>
      <c r="D125" s="13">
        <v>293370.02399999998</v>
      </c>
      <c r="E125" s="23">
        <v>0</v>
      </c>
      <c r="F125" s="13">
        <v>8643</v>
      </c>
      <c r="G125" s="16">
        <v>1</v>
      </c>
      <c r="H125" s="13">
        <f t="shared" si="3"/>
        <v>138042</v>
      </c>
    </row>
    <row r="126" spans="1:8" s="2" customFormat="1" x14ac:dyDescent="0.25">
      <c r="A126" s="11">
        <v>26005</v>
      </c>
      <c r="B126" s="11" t="s">
        <v>67</v>
      </c>
      <c r="C126" s="12">
        <v>89</v>
      </c>
      <c r="D126" s="13">
        <v>138632.353</v>
      </c>
      <c r="E126" s="23">
        <v>228048.90999999997</v>
      </c>
      <c r="F126" s="13">
        <v>103972</v>
      </c>
      <c r="G126" s="16">
        <v>1</v>
      </c>
      <c r="H126" s="13">
        <f t="shared" si="3"/>
        <v>0</v>
      </c>
    </row>
    <row r="127" spans="1:8" s="2" customFormat="1" x14ac:dyDescent="0.25">
      <c r="A127" s="11">
        <v>40002</v>
      </c>
      <c r="B127" s="11" t="s">
        <v>93</v>
      </c>
      <c r="C127" s="12">
        <v>2536.6200000000003</v>
      </c>
      <c r="D127" s="13">
        <v>2504471.8687400003</v>
      </c>
      <c r="E127" s="23">
        <v>18377.332499999902</v>
      </c>
      <c r="F127" s="13">
        <v>963033</v>
      </c>
      <c r="G127" s="16">
        <v>1</v>
      </c>
      <c r="H127" s="13">
        <f t="shared" si="3"/>
        <v>280014</v>
      </c>
    </row>
    <row r="128" spans="1:8" s="2" customFormat="1" x14ac:dyDescent="0.25">
      <c r="A128" s="11">
        <v>57001</v>
      </c>
      <c r="B128" s="11" t="s">
        <v>138</v>
      </c>
      <c r="C128" s="12">
        <v>450.86</v>
      </c>
      <c r="D128" s="13">
        <v>641356.33322000003</v>
      </c>
      <c r="E128" s="23">
        <v>421227.63</v>
      </c>
      <c r="F128" s="13">
        <v>379427</v>
      </c>
      <c r="G128" s="16">
        <v>1</v>
      </c>
      <c r="H128" s="13">
        <f t="shared" si="3"/>
        <v>0</v>
      </c>
    </row>
    <row r="129" spans="1:8" s="2" customFormat="1" x14ac:dyDescent="0.25">
      <c r="A129" s="11">
        <v>54006</v>
      </c>
      <c r="B129" s="11" t="s">
        <v>130</v>
      </c>
      <c r="C129" s="12">
        <v>164</v>
      </c>
      <c r="D129" s="13">
        <v>164457.30800000002</v>
      </c>
      <c r="E129" s="23">
        <v>45429.399999999994</v>
      </c>
      <c r="F129" s="13">
        <v>91062</v>
      </c>
      <c r="G129" s="16">
        <v>1</v>
      </c>
      <c r="H129" s="13">
        <f t="shared" si="3"/>
        <v>0</v>
      </c>
    </row>
    <row r="130" spans="1:8" s="2" customFormat="1" x14ac:dyDescent="0.25">
      <c r="A130" s="11">
        <v>41005</v>
      </c>
      <c r="B130" s="11" t="s">
        <v>97</v>
      </c>
      <c r="C130" s="12">
        <v>1953</v>
      </c>
      <c r="D130" s="13">
        <v>2486483.1610000003</v>
      </c>
      <c r="E130" s="23">
        <v>0</v>
      </c>
      <c r="F130" s="13">
        <v>393345</v>
      </c>
      <c r="G130" s="16">
        <v>1</v>
      </c>
      <c r="H130" s="13">
        <f t="shared" si="3"/>
        <v>849897</v>
      </c>
    </row>
    <row r="131" spans="1:8" s="2" customFormat="1" x14ac:dyDescent="0.25">
      <c r="A131" s="11">
        <v>20003</v>
      </c>
      <c r="B131" s="11" t="s">
        <v>53</v>
      </c>
      <c r="C131" s="12">
        <v>337</v>
      </c>
      <c r="D131" s="13">
        <v>262466.47899999999</v>
      </c>
      <c r="E131" s="23">
        <v>0</v>
      </c>
      <c r="F131" s="13">
        <v>145808</v>
      </c>
      <c r="G131" s="16">
        <v>1</v>
      </c>
      <c r="H131" s="13">
        <f t="shared" si="3"/>
        <v>0</v>
      </c>
    </row>
    <row r="132" spans="1:8" s="2" customFormat="1" x14ac:dyDescent="0.25">
      <c r="A132" s="11">
        <v>66001</v>
      </c>
      <c r="B132" s="11" t="s">
        <v>156</v>
      </c>
      <c r="C132" s="12">
        <v>2183.4</v>
      </c>
      <c r="D132" s="13">
        <v>2247155.9418000001</v>
      </c>
      <c r="E132" s="23">
        <v>0</v>
      </c>
      <c r="F132" s="13">
        <v>128854</v>
      </c>
      <c r="G132" s="16">
        <v>1</v>
      </c>
      <c r="H132" s="13">
        <f t="shared" si="3"/>
        <v>994724</v>
      </c>
    </row>
    <row r="133" spans="1:8" s="2" customFormat="1" x14ac:dyDescent="0.25">
      <c r="A133" s="11">
        <v>49006</v>
      </c>
      <c r="B133" s="11" t="s">
        <v>115</v>
      </c>
      <c r="C133" s="12">
        <v>1003.51</v>
      </c>
      <c r="D133" s="13">
        <v>945560.20977000007</v>
      </c>
      <c r="E133" s="23">
        <v>0</v>
      </c>
      <c r="F133" s="13">
        <v>409018</v>
      </c>
      <c r="G133" s="16">
        <v>1</v>
      </c>
      <c r="H133" s="13">
        <f t="shared" ref="H133:H153" si="4">IF((((0.5*D133-F133)*G133)-(E133*0.5))&lt;0,0,ROUND((((0.5*D133-F133)*G133)-(E133*0.5)),0))</f>
        <v>63762</v>
      </c>
    </row>
    <row r="134" spans="1:8" s="2" customFormat="1" x14ac:dyDescent="0.25">
      <c r="A134" s="11">
        <v>33005</v>
      </c>
      <c r="B134" s="11" t="s">
        <v>80</v>
      </c>
      <c r="C134" s="12">
        <v>152</v>
      </c>
      <c r="D134" s="13">
        <v>184849.35399999999</v>
      </c>
      <c r="E134" s="23">
        <v>333226.67</v>
      </c>
      <c r="F134" s="13">
        <v>252687</v>
      </c>
      <c r="G134" s="16">
        <v>1</v>
      </c>
      <c r="H134" s="13">
        <f t="shared" si="4"/>
        <v>0</v>
      </c>
    </row>
    <row r="135" spans="1:8" s="2" customFormat="1" x14ac:dyDescent="0.25">
      <c r="A135" s="11">
        <v>13001</v>
      </c>
      <c r="B135" s="11" t="s">
        <v>35</v>
      </c>
      <c r="C135" s="12">
        <v>1384.06</v>
      </c>
      <c r="D135" s="13">
        <v>1501948.7496199999</v>
      </c>
      <c r="E135" s="23">
        <v>190687.83499999996</v>
      </c>
      <c r="F135" s="13">
        <v>521666</v>
      </c>
      <c r="G135" s="16">
        <v>1</v>
      </c>
      <c r="H135" s="13">
        <f t="shared" si="4"/>
        <v>133964</v>
      </c>
    </row>
    <row r="136" spans="1:8" s="2" customFormat="1" x14ac:dyDescent="0.25">
      <c r="A136" s="11">
        <v>60006</v>
      </c>
      <c r="B136" s="11" t="s">
        <v>145</v>
      </c>
      <c r="C136" s="12">
        <v>369.67</v>
      </c>
      <c r="D136" s="13">
        <v>331599.95608999999</v>
      </c>
      <c r="E136" s="23">
        <v>722780.60249999992</v>
      </c>
      <c r="F136" s="13">
        <v>286078</v>
      </c>
      <c r="G136" s="16">
        <v>1</v>
      </c>
      <c r="H136" s="13">
        <f t="shared" si="4"/>
        <v>0</v>
      </c>
    </row>
    <row r="137" spans="1:8" s="2" customFormat="1" x14ac:dyDescent="0.25">
      <c r="A137" s="11">
        <v>11004</v>
      </c>
      <c r="B137" s="11" t="s">
        <v>31</v>
      </c>
      <c r="C137" s="12">
        <v>847</v>
      </c>
      <c r="D137" s="13">
        <v>1130814.409</v>
      </c>
      <c r="E137" s="23">
        <v>0</v>
      </c>
      <c r="F137" s="13">
        <v>264384</v>
      </c>
      <c r="G137" s="16">
        <v>1</v>
      </c>
      <c r="H137" s="13">
        <f t="shared" si="4"/>
        <v>301023</v>
      </c>
    </row>
    <row r="138" spans="1:8" s="2" customFormat="1" x14ac:dyDescent="0.25">
      <c r="A138" s="11">
        <v>51005</v>
      </c>
      <c r="B138" s="11" t="s">
        <v>123</v>
      </c>
      <c r="C138" s="12">
        <v>272</v>
      </c>
      <c r="D138" s="13">
        <v>217795.36400000006</v>
      </c>
      <c r="E138" s="23">
        <v>472086.47</v>
      </c>
      <c r="F138" s="13">
        <v>201517</v>
      </c>
      <c r="G138" s="16">
        <v>0.25</v>
      </c>
      <c r="H138" s="13">
        <f t="shared" si="4"/>
        <v>0</v>
      </c>
    </row>
    <row r="139" spans="1:8" s="2" customFormat="1" x14ac:dyDescent="0.25">
      <c r="A139" s="11">
        <v>6005</v>
      </c>
      <c r="B139" s="11" t="s">
        <v>23</v>
      </c>
      <c r="C139" s="12">
        <v>324</v>
      </c>
      <c r="D139" s="13">
        <v>281251.58799999999</v>
      </c>
      <c r="E139" s="23">
        <v>119486.73000000001</v>
      </c>
      <c r="F139" s="13">
        <v>180534</v>
      </c>
      <c r="G139" s="16">
        <v>0.66</v>
      </c>
      <c r="H139" s="13">
        <f t="shared" si="4"/>
        <v>0</v>
      </c>
    </row>
    <row r="140" spans="1:8" s="2" customFormat="1" x14ac:dyDescent="0.25">
      <c r="A140" s="11">
        <v>14004</v>
      </c>
      <c r="B140" s="11" t="s">
        <v>39</v>
      </c>
      <c r="C140" s="12">
        <v>4439.6099999999997</v>
      </c>
      <c r="D140" s="13">
        <v>5206022.9144700002</v>
      </c>
      <c r="E140" s="23">
        <v>0</v>
      </c>
      <c r="F140" s="13">
        <v>1481272</v>
      </c>
      <c r="G140" s="16">
        <v>1</v>
      </c>
      <c r="H140" s="13">
        <f t="shared" si="4"/>
        <v>1121739</v>
      </c>
    </row>
    <row r="141" spans="1:8" s="2" customFormat="1" x14ac:dyDescent="0.25">
      <c r="A141" s="11">
        <v>18003</v>
      </c>
      <c r="B141" s="11" t="s">
        <v>49</v>
      </c>
      <c r="C141" s="12">
        <v>172</v>
      </c>
      <c r="D141" s="13">
        <v>152828.554</v>
      </c>
      <c r="E141" s="23">
        <v>0</v>
      </c>
      <c r="F141" s="13">
        <v>128941</v>
      </c>
      <c r="G141" s="16">
        <v>1</v>
      </c>
      <c r="H141" s="13">
        <f t="shared" si="4"/>
        <v>0</v>
      </c>
    </row>
    <row r="142" spans="1:8" s="2" customFormat="1" x14ac:dyDescent="0.25">
      <c r="A142" s="11">
        <v>14005</v>
      </c>
      <c r="B142" s="11" t="s">
        <v>40</v>
      </c>
      <c r="C142" s="12">
        <v>248</v>
      </c>
      <c r="D142" s="13">
        <v>290628.35600000003</v>
      </c>
      <c r="E142" s="23">
        <v>0</v>
      </c>
      <c r="F142" s="13">
        <v>176423</v>
      </c>
      <c r="G142" s="16">
        <v>1</v>
      </c>
      <c r="H142" s="13">
        <f t="shared" si="4"/>
        <v>0</v>
      </c>
    </row>
    <row r="143" spans="1:8" s="2" customFormat="1" x14ac:dyDescent="0.25">
      <c r="A143" s="11">
        <v>18005</v>
      </c>
      <c r="B143" s="11" t="s">
        <v>50</v>
      </c>
      <c r="C143" s="12">
        <v>547</v>
      </c>
      <c r="D143" s="13">
        <v>685286.05899999989</v>
      </c>
      <c r="E143" s="23">
        <v>306857.19750000001</v>
      </c>
      <c r="F143" s="13">
        <v>454906</v>
      </c>
      <c r="G143" s="16">
        <v>1</v>
      </c>
      <c r="H143" s="13">
        <f t="shared" si="4"/>
        <v>0</v>
      </c>
    </row>
    <row r="144" spans="1:8" s="2" customFormat="1" x14ac:dyDescent="0.25">
      <c r="A144" s="11">
        <v>36002</v>
      </c>
      <c r="B144" s="11" t="s">
        <v>83</v>
      </c>
      <c r="C144" s="12">
        <v>318.13</v>
      </c>
      <c r="D144" s="13">
        <v>385517.38451000006</v>
      </c>
      <c r="E144" s="23">
        <v>534054.23499999999</v>
      </c>
      <c r="F144" s="13">
        <v>448904</v>
      </c>
      <c r="G144" s="16">
        <v>0.5</v>
      </c>
      <c r="H144" s="13">
        <f t="shared" si="4"/>
        <v>0</v>
      </c>
    </row>
    <row r="145" spans="1:8" s="2" customFormat="1" x14ac:dyDescent="0.25">
      <c r="A145" s="11">
        <v>49007</v>
      </c>
      <c r="B145" s="11" t="s">
        <v>116</v>
      </c>
      <c r="C145" s="12">
        <v>1448.25</v>
      </c>
      <c r="D145" s="13">
        <v>1540392.9077500002</v>
      </c>
      <c r="E145" s="23">
        <v>0</v>
      </c>
      <c r="F145" s="13">
        <v>457851</v>
      </c>
      <c r="G145" s="16">
        <v>1</v>
      </c>
      <c r="H145" s="13">
        <f t="shared" si="4"/>
        <v>312345</v>
      </c>
    </row>
    <row r="146" spans="1:8" s="2" customFormat="1" x14ac:dyDescent="0.25">
      <c r="A146" s="11">
        <v>1003</v>
      </c>
      <c r="B146" s="11" t="s">
        <v>9</v>
      </c>
      <c r="C146" s="12">
        <v>125</v>
      </c>
      <c r="D146" s="13">
        <v>149935.46499999997</v>
      </c>
      <c r="E146" s="23">
        <v>119163.70999999999</v>
      </c>
      <c r="F146" s="13">
        <v>170546</v>
      </c>
      <c r="G146" s="16">
        <v>0.37</v>
      </c>
      <c r="H146" s="13">
        <f t="shared" si="4"/>
        <v>0</v>
      </c>
    </row>
    <row r="147" spans="1:8" s="2" customFormat="1" x14ac:dyDescent="0.25">
      <c r="A147" s="11">
        <v>47001</v>
      </c>
      <c r="B147" s="11" t="s">
        <v>108</v>
      </c>
      <c r="C147" s="12">
        <v>427</v>
      </c>
      <c r="D147" s="13">
        <v>422911.16899999999</v>
      </c>
      <c r="E147" s="23">
        <v>0</v>
      </c>
      <c r="F147" s="13">
        <v>105205</v>
      </c>
      <c r="G147" s="16">
        <v>1</v>
      </c>
      <c r="H147" s="13">
        <f t="shared" si="4"/>
        <v>106251</v>
      </c>
    </row>
    <row r="148" spans="1:8" s="2" customFormat="1" x14ac:dyDescent="0.25">
      <c r="A148" s="11">
        <v>12003</v>
      </c>
      <c r="B148" s="11" t="s">
        <v>34</v>
      </c>
      <c r="C148" s="12">
        <v>255</v>
      </c>
      <c r="D148" s="13">
        <v>240619.245</v>
      </c>
      <c r="E148" s="23">
        <v>100426.34</v>
      </c>
      <c r="F148" s="13">
        <v>267421</v>
      </c>
      <c r="G148" s="16">
        <v>0.48</v>
      </c>
      <c r="H148" s="13">
        <f t="shared" si="4"/>
        <v>0</v>
      </c>
    </row>
    <row r="149" spans="1:8" s="2" customFormat="1" x14ac:dyDescent="0.25">
      <c r="A149" s="11">
        <v>54007</v>
      </c>
      <c r="B149" s="11" t="s">
        <v>131</v>
      </c>
      <c r="C149" s="12">
        <v>239</v>
      </c>
      <c r="D149" s="13">
        <v>219280.413</v>
      </c>
      <c r="E149" s="23">
        <v>0</v>
      </c>
      <c r="F149" s="13">
        <v>140035</v>
      </c>
      <c r="G149" s="16">
        <v>1</v>
      </c>
      <c r="H149" s="13">
        <f t="shared" si="4"/>
        <v>0</v>
      </c>
    </row>
    <row r="150" spans="1:8" s="2" customFormat="1" x14ac:dyDescent="0.25">
      <c r="A150" s="11">
        <v>59002</v>
      </c>
      <c r="B150" s="11" t="s">
        <v>140</v>
      </c>
      <c r="C150" s="12">
        <v>731</v>
      </c>
      <c r="D150" s="13">
        <v>714737.31700000004</v>
      </c>
      <c r="E150" s="23">
        <v>904394.32000000018</v>
      </c>
      <c r="F150" s="13">
        <v>520479</v>
      </c>
      <c r="G150" s="16">
        <v>0.81</v>
      </c>
      <c r="H150" s="13">
        <f t="shared" si="4"/>
        <v>0</v>
      </c>
    </row>
    <row r="151" spans="1:8" s="2" customFormat="1" x14ac:dyDescent="0.25">
      <c r="A151" s="11">
        <v>2006</v>
      </c>
      <c r="B151" s="11" t="s">
        <v>12</v>
      </c>
      <c r="C151" s="12">
        <v>350</v>
      </c>
      <c r="D151" s="13">
        <v>472033.49</v>
      </c>
      <c r="E151" s="23">
        <v>359088.29249999998</v>
      </c>
      <c r="F151" s="13">
        <v>348360</v>
      </c>
      <c r="G151" s="16">
        <v>1</v>
      </c>
      <c r="H151" s="13">
        <f t="shared" si="4"/>
        <v>0</v>
      </c>
    </row>
    <row r="152" spans="1:8" s="2" customFormat="1" x14ac:dyDescent="0.25">
      <c r="A152" s="11">
        <v>55004</v>
      </c>
      <c r="B152" s="11" t="s">
        <v>132</v>
      </c>
      <c r="C152" s="12">
        <v>250</v>
      </c>
      <c r="D152" s="13">
        <v>261794.44</v>
      </c>
      <c r="E152" s="23">
        <v>280359.46999999997</v>
      </c>
      <c r="F152" s="13">
        <v>158850</v>
      </c>
      <c r="G152" s="16">
        <v>1</v>
      </c>
      <c r="H152" s="13">
        <f t="shared" si="4"/>
        <v>0</v>
      </c>
    </row>
    <row r="153" spans="1:8" s="2" customFormat="1" x14ac:dyDescent="0.25">
      <c r="A153" s="11">
        <v>63003</v>
      </c>
      <c r="B153" s="11" t="s">
        <v>153</v>
      </c>
      <c r="C153" s="12">
        <v>3134.18</v>
      </c>
      <c r="D153" s="13">
        <v>3684645.1328599998</v>
      </c>
      <c r="E153" s="23">
        <v>242054.03000000003</v>
      </c>
      <c r="F153" s="13">
        <v>1035334</v>
      </c>
      <c r="G153" s="16">
        <v>1</v>
      </c>
      <c r="H153" s="13">
        <f t="shared" si="4"/>
        <v>685962</v>
      </c>
    </row>
    <row r="154" spans="1:8" s="2" customFormat="1" ht="26.25" customHeight="1" x14ac:dyDescent="0.25">
      <c r="A154" s="11"/>
      <c r="B154" s="15"/>
      <c r="C154" s="12"/>
      <c r="D154" s="13">
        <f>SUM(D5:D153)</f>
        <v>174293341.199812</v>
      </c>
      <c r="E154" s="23">
        <f t="shared" ref="E154:F154" si="5">SUM(E5:E153)</f>
        <v>29171301.275000006</v>
      </c>
      <c r="F154" s="13">
        <f t="shared" si="5"/>
        <v>67812768</v>
      </c>
      <c r="G154" s="16"/>
      <c r="H154" s="13">
        <f>SUM(H5:H153)</f>
        <v>32153181</v>
      </c>
    </row>
    <row r="155" spans="1:8" s="19" customFormat="1" ht="26.25" customHeight="1" x14ac:dyDescent="0.25">
      <c r="C155" s="19" t="s">
        <v>158</v>
      </c>
      <c r="D155" s="20"/>
      <c r="E155" s="21"/>
    </row>
  </sheetData>
  <sortState ref="A5:H153">
    <sortCondition ref="B5:B153"/>
  </sortState>
  <printOptions horizontalCentered="1"/>
  <pageMargins left="0.2" right="0.2" top="0.5" bottom="0.54" header="0.17" footer="0.17"/>
  <pageSetup scale="85" fitToHeight="0" orientation="portrait" horizont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FY20 SE</vt:lpstr>
      <vt:lpstr>'FY20 SE'!Print_Area</vt:lpstr>
      <vt:lpstr>'FY20 SE'!Print_Titles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Woodmansey, Susan</dc:creator>
  <cp:lastModifiedBy>Leiferman, Bobbi</cp:lastModifiedBy>
  <cp:lastPrinted>2019-05-07T14:38:15Z</cp:lastPrinted>
  <dcterms:created xsi:type="dcterms:W3CDTF">2019-04-05T20:03:52Z</dcterms:created>
  <dcterms:modified xsi:type="dcterms:W3CDTF">2019-05-07T14:38:17Z</dcterms:modified>
</cp:coreProperties>
</file>