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90" windowWidth="21075" windowHeight="11565"/>
  </bookViews>
  <sheets>
    <sheet name="FY12 SE" sheetId="1" r:id="rId1"/>
  </sheets>
  <externalReferences>
    <externalReference r:id="rId2"/>
    <externalReference r:id="rId3"/>
    <externalReference r:id="rId4"/>
  </externalReferences>
  <definedNames>
    <definedName name="_51002" localSheetId="0">[1]Districts!#REF!</definedName>
    <definedName name="_51002">[1]Districts!#REF!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Acc_Enrollment" localSheetId="0">#REF!</definedName>
    <definedName name="Acc_Enrollment">#REF!</definedName>
    <definedName name="ACT_COMPOSITE" localSheetId="0">#REF!</definedName>
    <definedName name="ACT_COMPOSITE">#REF!</definedName>
    <definedName name="ACT_NUMBER_TESTED" localSheetId="0">#REF!</definedName>
    <definedName name="ACT_NUMBER_TESTED">#REF!</definedName>
    <definedName name="All_Other" localSheetId="0">#REF!</definedName>
    <definedName name="All_Other">#REF!</definedName>
    <definedName name="ATTENDANCE_RATES" localSheetId="0">#REF!</definedName>
    <definedName name="ATTENDANCE_RATES">#REF!</definedName>
    <definedName name="Average_Daily_Attendance" localSheetId="0">#REF!</definedName>
    <definedName name="Average_Daily_Attendance">#REF!</definedName>
    <definedName name="Average_Daily_Membership" localSheetId="0">#REF!</definedName>
    <definedName name="Average_Daily_Membership">#REF!</definedName>
    <definedName name="Average_District_Salary" localSheetId="0">#REF!</definedName>
    <definedName name="Average_District_Salary">#REF!</definedName>
    <definedName name="Average_Local_Exper" localSheetId="0">#REF!</definedName>
    <definedName name="Average_Local_Exper">#REF!</definedName>
    <definedName name="AVERAGE_SCHOOL_SALARY" localSheetId="0">#REF!</definedName>
    <definedName name="AVERAGE_SCHOOL_SALARY">#REF!</definedName>
    <definedName name="Average_Total_Exper" localSheetId="0">#REF!</definedName>
    <definedName name="Average_Total_Exper">#REF!</definedName>
    <definedName name="Counselor_FTE" localSheetId="0">#REF!</definedName>
    <definedName name="Counselor_FTE">#REF!</definedName>
    <definedName name="Counselor_Ratio" localSheetId="0">#REF!</definedName>
    <definedName name="Counselor_Ratio">#REF!</definedName>
    <definedName name="County_Gen_Fund_Revenue" localSheetId="0">#REF!</definedName>
    <definedName name="County_Gen_Fund_Revenue">#REF!</definedName>
    <definedName name="County_Spec_Fund_Revenue" localSheetId="0">#REF!</definedName>
    <definedName name="County_Spec_Fund_Revenue">#REF!</definedName>
    <definedName name="_xlnm.Criteria" localSheetId="0">#REF!</definedName>
    <definedName name="_xlnm.Criteria">#REF!</definedName>
    <definedName name="Cur_Select_01" localSheetId="0">#REF!</definedName>
    <definedName name="Cur_Select_01">#REF!</definedName>
    <definedName name="Cur_Select_02" localSheetId="0">#REF!</definedName>
    <definedName name="Cur_Select_02">#REF!</definedName>
    <definedName name="_xlnm.Database" localSheetId="0">#REF!</definedName>
    <definedName name="_xlnm.Database">#REF!</definedName>
    <definedName name="Database2">#REF!</definedName>
    <definedName name="District" localSheetId="0">#REF!</definedName>
    <definedName name="District">#REF!</definedName>
    <definedName name="District_Attendance_Rate" localSheetId="0">#REF!</definedName>
    <definedName name="District_Attendance_Rate">#REF!</definedName>
    <definedName name="District_Code" localSheetId="0">#REF!</definedName>
    <definedName name="District_Code">#REF!</definedName>
    <definedName name="District_Name" localSheetId="0">#REF!</definedName>
    <definedName name="District_Name">#REF!</definedName>
    <definedName name="DROPOUTS" localSheetId="0">#REF!</definedName>
    <definedName name="DROPOUTS">#REF!</definedName>
    <definedName name="Dropouts_Rate_10" localSheetId="0">#REF!</definedName>
    <definedName name="Dropouts_Rate_10">#REF!</definedName>
    <definedName name="Dropouts_Rate_11" localSheetId="0">#REF!</definedName>
    <definedName name="Dropouts_Rate_11">#REF!</definedName>
    <definedName name="Dropouts_Rate_12" localSheetId="0">#REF!</definedName>
    <definedName name="Dropouts_Rate_12">#REF!</definedName>
    <definedName name="Dropouts_Rate_7" localSheetId="0">#REF!</definedName>
    <definedName name="Dropouts_Rate_7">#REF!</definedName>
    <definedName name="Dropouts_Rate_8" localSheetId="0">#REF!</definedName>
    <definedName name="Dropouts_Rate_8">#REF!</definedName>
    <definedName name="Dropouts_Rate_9" localSheetId="0">#REF!</definedName>
    <definedName name="Dropouts_Rate_9">#REF!</definedName>
    <definedName name="DUX" localSheetId="0">#REF!</definedName>
    <definedName name="DUX">#REF!</definedName>
    <definedName name="Employee_Benefits" localSheetId="0">#REF!</definedName>
    <definedName name="Employee_Benefits">#REF!</definedName>
    <definedName name="Employee_Salaries" localSheetId="0">#REF!</definedName>
    <definedName name="Employee_Salaries">#REF!</definedName>
    <definedName name="End_Year_Enrollment" localSheetId="0">#REF!</definedName>
    <definedName name="End_Year_Enrollment">#REF!</definedName>
    <definedName name="Expend_Per_Pupil" localSheetId="0">#REF!</definedName>
    <definedName name="Expend_Per_Pupil">#REF!</definedName>
    <definedName name="FALL_ENROLLMENT" localSheetId="0">#REF!</definedName>
    <definedName name="FALL_ENROLLMENT">#REF!</definedName>
    <definedName name="Federal_Gen_Fund_Revenue" localSheetId="0">#REF!</definedName>
    <definedName name="Federal_Gen_Fund_Revenue">#REF!</definedName>
    <definedName name="Federal_Spec_Fund_Revenue" localSheetId="0">#REF!</definedName>
    <definedName name="Federal_Spec_Fund_Revenue">#REF!</definedName>
    <definedName name="Fill1" localSheetId="0">#REF!</definedName>
    <definedName name="Fill1">#REF!</definedName>
    <definedName name="Fill10" localSheetId="0">#REF!</definedName>
    <definedName name="Fill10">#REF!</definedName>
    <definedName name="Fill11" localSheetId="0">#REF!</definedName>
    <definedName name="Fill11">#REF!</definedName>
    <definedName name="Fill12" localSheetId="0">#REF!</definedName>
    <definedName name="Fill12">#REF!</definedName>
    <definedName name="Fill13" localSheetId="0">#REF!</definedName>
    <definedName name="Fill13">#REF!</definedName>
    <definedName name="Fill14" localSheetId="0">#REF!</definedName>
    <definedName name="Fill14">#REF!</definedName>
    <definedName name="Fill15" localSheetId="0">#REF!</definedName>
    <definedName name="Fill15">#REF!</definedName>
    <definedName name="Fill16" localSheetId="0">#REF!</definedName>
    <definedName name="Fill16">#REF!</definedName>
    <definedName name="Fill17" localSheetId="0">#REF!</definedName>
    <definedName name="Fill17">#REF!</definedName>
    <definedName name="Fill2" localSheetId="0">#REF!</definedName>
    <definedName name="Fill2">#REF!</definedName>
    <definedName name="Fill3" localSheetId="0">#REF!</definedName>
    <definedName name="Fill3">#REF!</definedName>
    <definedName name="Fill4" localSheetId="0">#REF!</definedName>
    <definedName name="Fill4">#REF!</definedName>
    <definedName name="Fill5" localSheetId="0">#REF!</definedName>
    <definedName name="Fill5">#REF!</definedName>
    <definedName name="Fill6" localSheetId="0">#REF!</definedName>
    <definedName name="Fill6">#REF!</definedName>
    <definedName name="Fill7" localSheetId="0">#REF!</definedName>
    <definedName name="Fill7">#REF!</definedName>
    <definedName name="Fill8" localSheetId="0">#REF!</definedName>
    <definedName name="Fill8">#REF!</definedName>
    <definedName name="Fill9" localSheetId="0">#REF!</definedName>
    <definedName name="Fill9">#REF!</definedName>
    <definedName name="Grade_Span" localSheetId="0">#REF!</definedName>
    <definedName name="Grade_Span">#REF!</definedName>
    <definedName name="Hill_City_51_2" localSheetId="0">[1]Districts!#REF!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 localSheetId="0">[2]Districts!#REF!</definedName>
    <definedName name="Jefferson_61_6">[2]Districts!#REF!</definedName>
    <definedName name="jolene" hidden="1">[3]LEVIES97!$A$6:$AA$182</definedName>
    <definedName name="K_Enrollment" localSheetId="0">#REF!</definedName>
    <definedName name="K_Enrollment">#REF!</definedName>
    <definedName name="Less_Than_5_Year_Exp" localSheetId="0">#REF!</definedName>
    <definedName name="Less_Than_5_Year_Exp">#REF!</definedName>
    <definedName name="Librarian_FTE" localSheetId="0">#REF!</definedName>
    <definedName name="Librarian_FTE">#REF!</definedName>
    <definedName name="Librarian_Ratio" localSheetId="0">#REF!</definedName>
    <definedName name="Librarian_Ratio">#REF!</definedName>
    <definedName name="Local_Gen_Fund_Revenue" localSheetId="0">#REF!</definedName>
    <definedName name="Local_Gen_Fund_Revenue">#REF!</definedName>
    <definedName name="Local_Spec_Fund_Revenue" localSheetId="0">#REF!</definedName>
    <definedName name="Local_Spec_Fund_Revenue">#REF!</definedName>
    <definedName name="Lost_Enrollment" localSheetId="0">#REF!</definedName>
    <definedName name="Lost_Enrollment">#REF!</definedName>
    <definedName name="Max_Masters_Salary" localSheetId="0">#REF!</definedName>
    <definedName name="Max_Masters_Salary">#REF!</definedName>
    <definedName name="Minimum_Bach_Salary" localSheetId="0">#REF!</definedName>
    <definedName name="Minimum_Bach_Salary">#REF!</definedName>
    <definedName name="New_Enrollment" localSheetId="0">#REF!</definedName>
    <definedName name="New_Enrollment">#REF!</definedName>
    <definedName name="No_Of_Advanced_Degree" localSheetId="0">#REF!</definedName>
    <definedName name="No_Of_Advanced_Degree">#REF!</definedName>
    <definedName name="Num_Dropouts_10" localSheetId="0">#REF!</definedName>
    <definedName name="Num_Dropouts_10">#REF!</definedName>
    <definedName name="Num_Dropouts_11" localSheetId="0">#REF!</definedName>
    <definedName name="Num_Dropouts_11">#REF!</definedName>
    <definedName name="Num_Dropouts_12" localSheetId="0">#REF!</definedName>
    <definedName name="Num_Dropouts_12">#REF!</definedName>
    <definedName name="Num_Dropouts_7" localSheetId="0">#REF!</definedName>
    <definedName name="Num_Dropouts_7">#REF!</definedName>
    <definedName name="Num_Dropouts_8" localSheetId="0">#REF!</definedName>
    <definedName name="Num_Dropouts_8">#REF!</definedName>
    <definedName name="Num_Dropouts_9" localSheetId="0">#REF!</definedName>
    <definedName name="Num_Dropouts_9">#REF!</definedName>
    <definedName name="NUMBER_GRADUATES" localSheetId="0">#REF!</definedName>
    <definedName name="NUMBER_GRADUATES">#REF!</definedName>
    <definedName name="OTIS_LENNON_NUMBER_TESTED" localSheetId="0">#REF!</definedName>
    <definedName name="OTIS_LENNON_NUMBER_TESTED">#REF!</definedName>
    <definedName name="OTIS_LENNON_PERCENTILE" localSheetId="0">#REF!</definedName>
    <definedName name="OTIS_LENNON_PERCENTILE">#REF!</definedName>
    <definedName name="Overall_Dropout_Rate" localSheetId="0">#REF!</definedName>
    <definedName name="Overall_Dropout_Rate">#REF!</definedName>
    <definedName name="PartVSec1" localSheetId="0">#REF!</definedName>
    <definedName name="PartVSec1">#REF!</definedName>
    <definedName name="PartVSec2" localSheetId="0">#REF!</definedName>
    <definedName name="PartVSec2">#REF!</definedName>
    <definedName name="Perc_Less_Than_5_Year_Exp" localSheetId="0">#REF!</definedName>
    <definedName name="Perc_Less_Than_5_Year_Exp">#REF!</definedName>
    <definedName name="Percent_Of_Advanced_Degree" localSheetId="0">#REF!</definedName>
    <definedName name="Percent_Of_Advanced_Degree">#REF!</definedName>
    <definedName name="Principal_FTE" localSheetId="0">#REF!</definedName>
    <definedName name="Principal_FTE">#REF!</definedName>
    <definedName name="Principal_Ratio" localSheetId="0">#REF!</definedName>
    <definedName name="Principal_Ratio">#REF!</definedName>
    <definedName name="_xlnm.Print_Area" localSheetId="0">'FY12 SE'!$A$1:$L$154</definedName>
    <definedName name="_xlnm.Print_Titles" localSheetId="0">'FY12 SE'!$1:$1</definedName>
    <definedName name="QRY___Dist_by_Disability__3_21_" localSheetId="0">#REF!</definedName>
    <definedName name="QRY___Dist_by_Disability__3_21_">#REF!</definedName>
    <definedName name="Qry_District_by_Disability" localSheetId="0">#REF!</definedName>
    <definedName name="Qry_District_by_Disability">#REF!</definedName>
    <definedName name="QRY1_12ADMFinal_Out" localSheetId="0">#REF!</definedName>
    <definedName name="QRY1_12ADMFinal_Out">#REF!</definedName>
    <definedName name="QryADM1_12Add" localSheetId="0">#REF!</definedName>
    <definedName name="QryADM1_12Add">#REF!</definedName>
    <definedName name="QryADM1_12Subtract" localSheetId="0">#REF!</definedName>
    <definedName name="QryADM1_12Subtract">#REF!</definedName>
    <definedName name="QryADMKgAdd" localSheetId="0">#REF!</definedName>
    <definedName name="QryADMKgAdd">#REF!</definedName>
    <definedName name="QryADMKgSubtract" localSheetId="0">#REF!</definedName>
    <definedName name="QryADMKgSubtract">#REF!</definedName>
    <definedName name="QryKGADMFinal_out" localSheetId="0">#REF!</definedName>
    <definedName name="QryKGADMFinal_out">#REF!</definedName>
    <definedName name="Retained_Student_Ratio" localSheetId="0">#REF!</definedName>
    <definedName name="Retained_Student_Ratio">#REF!</definedName>
    <definedName name="Retained_Students" localSheetId="0">#REF!</definedName>
    <definedName name="Retained_Students">#REF!</definedName>
    <definedName name="school_area" localSheetId="0">#REF!</definedName>
    <definedName name="school_area">#REF!</definedName>
    <definedName name="School_Attendance_Rate" localSheetId="0">#REF!</definedName>
    <definedName name="School_Attendance_Rate">#REF!</definedName>
    <definedName name="School_Code" localSheetId="0">#REF!</definedName>
    <definedName name="School_Code">#REF!</definedName>
    <definedName name="SCHOOL_NAME" localSheetId="0">#REF!</definedName>
    <definedName name="SCHOOL_NAME">#REF!</definedName>
    <definedName name="School_Phone_Num" localSheetId="0">#REF!</definedName>
    <definedName name="School_Phone_Num">#REF!</definedName>
    <definedName name="School_Principal" localSheetId="0">#REF!</definedName>
    <definedName name="School_Principal">#REF!</definedName>
    <definedName name="School_Principal_Num" localSheetId="0">#REF!</definedName>
    <definedName name="School_Principal_Num">#REF!</definedName>
    <definedName name="School_Type" localSheetId="0">#REF!</definedName>
    <definedName name="School_Type">#REF!</definedName>
    <definedName name="STANFORD_METROPOLITAN_PERCENTILE" localSheetId="0">#REF!</definedName>
    <definedName name="STANFORD_METROPOLITAN_PERCENTILE">#REF!</definedName>
    <definedName name="State_Gen_Fund_Revenue" localSheetId="0">#REF!</definedName>
    <definedName name="State_Gen_Fund_Revenue">#REF!</definedName>
    <definedName name="State_Spec_Fund_Revenue" localSheetId="0">#REF!</definedName>
    <definedName name="State_Spec_Fund_Revenue">#REF!</definedName>
    <definedName name="STUDENT_TO_STAFF_RATIO" localSheetId="0">#REF!</definedName>
    <definedName name="STUDENT_TO_STAFF_RATIO">#REF!</definedName>
    <definedName name="TBL1_12ADM1_Out" localSheetId="0">#REF!</definedName>
    <definedName name="TBL1_12ADM1_Out">#REF!</definedName>
    <definedName name="TblAttndanceCenterSummary" localSheetId="0">#REF!</definedName>
    <definedName name="TblAttndanceCenterSummary">#REF!</definedName>
    <definedName name="TblAttndanceCenterSummary1" localSheetId="0">#REF!</definedName>
    <definedName name="TblAttndanceCenterSummary1">#REF!</definedName>
    <definedName name="Teacher_FTE" localSheetId="0">#REF!</definedName>
    <definedName name="Teacher_FTE">#REF!</definedName>
    <definedName name="Teacher_Ratio" localSheetId="0">#REF!</definedName>
    <definedName name="Teacher_Ratio">#REF!</definedName>
    <definedName name="test">[1]Districts!#REF!</definedName>
    <definedName name="Tot_Number_Of_Teachers" localSheetId="0">#REF!</definedName>
    <definedName name="Tot_Number_Of_Teachers">#REF!</definedName>
    <definedName name="Total_Expenditure" localSheetId="0">#REF!</definedName>
    <definedName name="Total_Expenditure">#REF!</definedName>
    <definedName name="TOTAL_INSTRUCTIONAL_STAFF" localSheetId="0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I154" i="1" l="1"/>
  <c r="K128" i="1"/>
  <c r="H128" i="1"/>
  <c r="K76" i="1"/>
  <c r="H76" i="1"/>
  <c r="K151" i="1"/>
  <c r="H151" i="1"/>
  <c r="K8" i="1"/>
  <c r="H8" i="1"/>
  <c r="K118" i="1"/>
  <c r="H118" i="1"/>
  <c r="K46" i="1"/>
  <c r="H46" i="1"/>
  <c r="K36" i="1"/>
  <c r="H36" i="1"/>
  <c r="K54" i="1"/>
  <c r="H54" i="1"/>
  <c r="K61" i="1"/>
  <c r="H61" i="1"/>
  <c r="K82" i="1"/>
  <c r="H82" i="1"/>
  <c r="K104" i="1"/>
  <c r="H104" i="1"/>
  <c r="K5" i="1"/>
  <c r="H5" i="1"/>
  <c r="K112" i="1"/>
  <c r="H112" i="1"/>
  <c r="K148" i="1"/>
  <c r="H148" i="1"/>
  <c r="K78" i="1"/>
  <c r="H78" i="1"/>
  <c r="K67" i="1"/>
  <c r="H67" i="1"/>
  <c r="K142" i="1"/>
  <c r="H142" i="1"/>
  <c r="K94" i="1"/>
  <c r="H94" i="1"/>
  <c r="K32" i="1"/>
  <c r="H32" i="1"/>
  <c r="K48" i="1"/>
  <c r="H48" i="1"/>
  <c r="H99" i="1"/>
  <c r="K99" i="1"/>
  <c r="K102" i="1"/>
  <c r="H102" i="1"/>
  <c r="H141" i="1"/>
  <c r="K141" i="1"/>
  <c r="H143" i="1"/>
  <c r="K143" i="1"/>
  <c r="K37" i="1"/>
  <c r="H37" i="1"/>
  <c r="H41" i="1"/>
  <c r="K41" i="1"/>
  <c r="K131" i="1"/>
  <c r="H131" i="1"/>
  <c r="K7" i="1"/>
  <c r="H7" i="1"/>
  <c r="K16" i="1"/>
  <c r="H16" i="1"/>
  <c r="K77" i="1"/>
  <c r="H77" i="1"/>
  <c r="K72" i="1"/>
  <c r="H72" i="1"/>
  <c r="K51" i="1"/>
  <c r="H51" i="1"/>
  <c r="K59" i="1"/>
  <c r="H59" i="1"/>
  <c r="K21" i="1"/>
  <c r="H21" i="1"/>
  <c r="K125" i="1"/>
  <c r="H125" i="1"/>
  <c r="K24" i="1"/>
  <c r="H24" i="1"/>
  <c r="K63" i="1"/>
  <c r="H63" i="1"/>
  <c r="K64" i="1"/>
  <c r="H64" i="1"/>
  <c r="K110" i="1"/>
  <c r="H110" i="1"/>
  <c r="K96" i="1"/>
  <c r="H96" i="1"/>
  <c r="K134" i="1"/>
  <c r="H134" i="1"/>
  <c r="K81" i="1"/>
  <c r="H81" i="1"/>
  <c r="K80" i="1"/>
  <c r="H80" i="1"/>
  <c r="K34" i="1"/>
  <c r="H34" i="1"/>
  <c r="K27" i="1"/>
  <c r="H27" i="1"/>
  <c r="K116" i="1"/>
  <c r="H116" i="1"/>
  <c r="K85" i="1"/>
  <c r="H85" i="1"/>
  <c r="K23" i="1"/>
  <c r="H23" i="1"/>
  <c r="K87" i="1"/>
  <c r="H87" i="1"/>
  <c r="K89" i="1"/>
  <c r="H89" i="1"/>
  <c r="K101" i="1"/>
  <c r="H101" i="1"/>
  <c r="K49" i="1"/>
  <c r="H49" i="1"/>
  <c r="K19" i="1"/>
  <c r="H19" i="1"/>
  <c r="K50" i="1"/>
  <c r="H50" i="1"/>
  <c r="K74" i="1"/>
  <c r="H74" i="1"/>
  <c r="K17" i="1"/>
  <c r="H17" i="1"/>
  <c r="K56" i="1"/>
  <c r="H56" i="1"/>
  <c r="K133" i="1"/>
  <c r="H133" i="1"/>
  <c r="H52" i="1"/>
  <c r="K52" i="1"/>
  <c r="K29" i="1"/>
  <c r="H29" i="1"/>
  <c r="K70" i="1"/>
  <c r="H70" i="1"/>
  <c r="K113" i="1"/>
  <c r="H113" i="1"/>
  <c r="K14" i="1"/>
  <c r="H14" i="1"/>
  <c r="K58" i="1"/>
  <c r="H58" i="1"/>
  <c r="K123" i="1"/>
  <c r="H123" i="1"/>
  <c r="K129" i="1"/>
  <c r="H129" i="1"/>
  <c r="K152" i="1"/>
  <c r="H152" i="1"/>
  <c r="K38" i="1"/>
  <c r="H38" i="1"/>
  <c r="K71" i="1"/>
  <c r="H71" i="1"/>
  <c r="K127" i="1"/>
  <c r="H127" i="1"/>
  <c r="K150" i="1"/>
  <c r="H150" i="1"/>
  <c r="K25" i="1"/>
  <c r="H25" i="1"/>
  <c r="K91" i="1"/>
  <c r="H91" i="1"/>
  <c r="K136" i="1"/>
  <c r="H136" i="1"/>
  <c r="K12" i="1"/>
  <c r="H12" i="1"/>
  <c r="K33" i="1"/>
  <c r="H33" i="1"/>
  <c r="K100" i="1"/>
  <c r="H100" i="1"/>
  <c r="K153" i="1"/>
  <c r="H153" i="1"/>
  <c r="K120" i="1"/>
  <c r="H120" i="1"/>
  <c r="F154" i="1"/>
  <c r="L133" i="1"/>
  <c r="L56" i="1"/>
  <c r="L17" i="1"/>
  <c r="L74" i="1"/>
  <c r="L50" i="1"/>
  <c r="L19" i="1"/>
  <c r="L49" i="1"/>
  <c r="L101" i="1"/>
  <c r="L89" i="1"/>
  <c r="L87" i="1"/>
  <c r="L23" i="1"/>
  <c r="L85" i="1"/>
  <c r="L116" i="1"/>
  <c r="L27" i="1"/>
  <c r="L34" i="1"/>
  <c r="L80" i="1"/>
  <c r="L81" i="1"/>
  <c r="L134" i="1"/>
  <c r="L96" i="1"/>
  <c r="L110" i="1"/>
  <c r="L64" i="1"/>
  <c r="L63" i="1"/>
  <c r="L24" i="1"/>
  <c r="L125" i="1"/>
  <c r="L21" i="1"/>
  <c r="L59" i="1"/>
  <c r="L51" i="1"/>
  <c r="L72" i="1"/>
  <c r="L77" i="1"/>
  <c r="L16" i="1"/>
  <c r="L7" i="1"/>
  <c r="L131" i="1"/>
  <c r="L37" i="1"/>
  <c r="L102" i="1"/>
  <c r="L48" i="1"/>
  <c r="L32" i="1"/>
  <c r="L94" i="1"/>
  <c r="L142" i="1"/>
  <c r="L67" i="1"/>
  <c r="L78" i="1"/>
  <c r="L148" i="1"/>
  <c r="L112" i="1"/>
  <c r="L5" i="1"/>
  <c r="L104" i="1"/>
  <c r="L82" i="1"/>
  <c r="L61" i="1"/>
  <c r="L54" i="1"/>
  <c r="L36" i="1"/>
  <c r="L46" i="1"/>
  <c r="L118" i="1"/>
  <c r="L8" i="1"/>
  <c r="L151" i="1"/>
  <c r="L76" i="1"/>
  <c r="L128" i="1"/>
  <c r="H119" i="1"/>
  <c r="K119" i="1"/>
  <c r="H132" i="1"/>
  <c r="K132" i="1"/>
  <c r="H57" i="1"/>
  <c r="K57" i="1"/>
  <c r="H45" i="1"/>
  <c r="K45" i="1"/>
  <c r="H108" i="1"/>
  <c r="K108" i="1"/>
  <c r="H30" i="1"/>
  <c r="K30" i="1"/>
  <c r="H105" i="1"/>
  <c r="K105" i="1"/>
  <c r="H117" i="1"/>
  <c r="K117" i="1"/>
  <c r="H115" i="1"/>
  <c r="K115" i="1"/>
  <c r="H86" i="1"/>
  <c r="K86" i="1"/>
  <c r="H103" i="1"/>
  <c r="K103" i="1"/>
  <c r="L120" i="1"/>
  <c r="L153" i="1"/>
  <c r="L100" i="1"/>
  <c r="L33" i="1"/>
  <c r="L12" i="1"/>
  <c r="L136" i="1"/>
  <c r="L91" i="1"/>
  <c r="L25" i="1"/>
  <c r="L150" i="1"/>
  <c r="L127" i="1"/>
  <c r="L71" i="1"/>
  <c r="L38" i="1"/>
  <c r="L152" i="1"/>
  <c r="L129" i="1"/>
  <c r="L123" i="1"/>
  <c r="L58" i="1"/>
  <c r="L14" i="1"/>
  <c r="L113" i="1"/>
  <c r="L70" i="1"/>
  <c r="L29" i="1"/>
  <c r="H121" i="1"/>
  <c r="K121" i="1"/>
  <c r="H9" i="1"/>
  <c r="K9" i="1"/>
  <c r="H95" i="1"/>
  <c r="K95" i="1"/>
  <c r="H88" i="1"/>
  <c r="K88" i="1"/>
  <c r="H22" i="1"/>
  <c r="K22" i="1"/>
  <c r="H66" i="1"/>
  <c r="K66" i="1"/>
  <c r="H107" i="1"/>
  <c r="K107" i="1"/>
  <c r="H83" i="1"/>
  <c r="K83" i="1"/>
  <c r="H144" i="1"/>
  <c r="K144" i="1"/>
  <c r="H109" i="1"/>
  <c r="K109" i="1"/>
  <c r="H65" i="1"/>
  <c r="K65" i="1"/>
  <c r="H98" i="1"/>
  <c r="K98" i="1"/>
  <c r="H62" i="1"/>
  <c r="K62" i="1"/>
  <c r="H97" i="1"/>
  <c r="K97" i="1"/>
  <c r="H106" i="1"/>
  <c r="K106" i="1"/>
  <c r="H43" i="1"/>
  <c r="K43" i="1"/>
  <c r="L52" i="1"/>
  <c r="L41" i="1"/>
  <c r="L143" i="1"/>
  <c r="L141" i="1"/>
  <c r="L99" i="1"/>
  <c r="H44" i="1"/>
  <c r="K44" i="1"/>
  <c r="H93" i="1"/>
  <c r="K93" i="1"/>
  <c r="H53" i="1"/>
  <c r="K53" i="1"/>
  <c r="H28" i="1"/>
  <c r="K28" i="1"/>
  <c r="H68" i="1"/>
  <c r="K68" i="1"/>
  <c r="H26" i="1"/>
  <c r="K26" i="1"/>
  <c r="H2" i="1"/>
  <c r="K2" i="1"/>
  <c r="H20" i="1"/>
  <c r="K20" i="1"/>
  <c r="H11" i="1"/>
  <c r="K11" i="1"/>
  <c r="H146" i="1"/>
  <c r="K146" i="1"/>
  <c r="H40" i="1"/>
  <c r="K40" i="1"/>
  <c r="H4" i="1"/>
  <c r="K4" i="1"/>
  <c r="H75" i="1"/>
  <c r="K75" i="1"/>
  <c r="H3" i="1"/>
  <c r="K3" i="1"/>
  <c r="H114" i="1"/>
  <c r="K114" i="1"/>
  <c r="H149" i="1"/>
  <c r="K149" i="1"/>
  <c r="H73" i="1"/>
  <c r="K73" i="1"/>
  <c r="H138" i="1"/>
  <c r="K138" i="1"/>
  <c r="H39" i="1"/>
  <c r="K39" i="1"/>
  <c r="H145" i="1"/>
  <c r="K145" i="1"/>
  <c r="H35" i="1"/>
  <c r="K35" i="1"/>
  <c r="H147" i="1"/>
  <c r="K147" i="1"/>
  <c r="K84" i="1"/>
  <c r="H84" i="1"/>
  <c r="H92" i="1"/>
  <c r="K92" i="1"/>
  <c r="H130" i="1"/>
  <c r="K130" i="1"/>
  <c r="H126" i="1"/>
  <c r="K126" i="1"/>
  <c r="H90" i="1"/>
  <c r="K90" i="1"/>
  <c r="H6" i="1"/>
  <c r="K6" i="1"/>
  <c r="H69" i="1"/>
  <c r="K69" i="1"/>
  <c r="H55" i="1"/>
  <c r="K55" i="1"/>
  <c r="K18" i="1"/>
  <c r="H18" i="1"/>
  <c r="H47" i="1"/>
  <c r="K47" i="1"/>
  <c r="H60" i="1"/>
  <c r="K60" i="1"/>
  <c r="H13" i="1"/>
  <c r="K13" i="1"/>
  <c r="H42" i="1"/>
  <c r="K42" i="1"/>
  <c r="H31" i="1"/>
  <c r="K31" i="1"/>
  <c r="H124" i="1"/>
  <c r="K124" i="1"/>
  <c r="H140" i="1"/>
  <c r="K140" i="1"/>
  <c r="H135" i="1"/>
  <c r="K135" i="1"/>
  <c r="H137" i="1"/>
  <c r="K137" i="1"/>
  <c r="H10" i="1"/>
  <c r="K10" i="1"/>
  <c r="H139" i="1"/>
  <c r="K139" i="1"/>
  <c r="H122" i="1"/>
  <c r="K122" i="1"/>
  <c r="H15" i="1"/>
  <c r="K15" i="1"/>
  <c r="H79" i="1"/>
  <c r="K79" i="1"/>
  <c r="D154" i="1"/>
  <c r="H111" i="1"/>
  <c r="H154" i="1" s="1"/>
  <c r="K111" i="1"/>
  <c r="L18" i="1"/>
  <c r="L84" i="1"/>
  <c r="L43" i="1"/>
  <c r="L106" i="1"/>
  <c r="L97" i="1"/>
  <c r="L62" i="1"/>
  <c r="L98" i="1"/>
  <c r="L65" i="1"/>
  <c r="L109" i="1"/>
  <c r="L144" i="1"/>
  <c r="L83" i="1"/>
  <c r="L107" i="1"/>
  <c r="L66" i="1"/>
  <c r="L22" i="1"/>
  <c r="L88" i="1"/>
  <c r="L95" i="1"/>
  <c r="L9" i="1"/>
  <c r="L121" i="1"/>
  <c r="L103" i="1"/>
  <c r="L86" i="1"/>
  <c r="L115" i="1"/>
  <c r="L117" i="1"/>
  <c r="L105" i="1"/>
  <c r="L30" i="1"/>
  <c r="L108" i="1"/>
  <c r="L45" i="1"/>
  <c r="L57" i="1"/>
  <c r="L132" i="1"/>
  <c r="L119" i="1"/>
  <c r="K154" i="1"/>
  <c r="L111" i="1"/>
  <c r="L79" i="1"/>
  <c r="L15" i="1"/>
  <c r="L122" i="1"/>
  <c r="L139" i="1"/>
  <c r="L10" i="1"/>
  <c r="L137" i="1"/>
  <c r="L135" i="1"/>
  <c r="L140" i="1"/>
  <c r="L124" i="1"/>
  <c r="L31" i="1"/>
  <c r="L42" i="1"/>
  <c r="L13" i="1"/>
  <c r="L60" i="1"/>
  <c r="L47" i="1"/>
  <c r="L55" i="1"/>
  <c r="L69" i="1"/>
  <c r="L6" i="1"/>
  <c r="L90" i="1"/>
  <c r="L126" i="1"/>
  <c r="L130" i="1"/>
  <c r="L92" i="1"/>
  <c r="L147" i="1"/>
  <c r="L35" i="1"/>
  <c r="L145" i="1"/>
  <c r="L39" i="1"/>
  <c r="L138" i="1"/>
  <c r="L73" i="1"/>
  <c r="L149" i="1"/>
  <c r="L114" i="1"/>
  <c r="L3" i="1"/>
  <c r="L75" i="1"/>
  <c r="L4" i="1"/>
  <c r="L40" i="1"/>
  <c r="L146" i="1"/>
  <c r="L11" i="1"/>
  <c r="L20" i="1"/>
  <c r="L2" i="1"/>
  <c r="L154" i="1" s="1"/>
  <c r="L26" i="1"/>
  <c r="L68" i="1"/>
  <c r="L28" i="1"/>
  <c r="L53" i="1"/>
  <c r="L93" i="1"/>
  <c r="L44" i="1"/>
</calcChain>
</file>

<file path=xl/sharedStrings.xml><?xml version="1.0" encoding="utf-8"?>
<sst xmlns="http://schemas.openxmlformats.org/spreadsheetml/2006/main" count="164" uniqueCount="164">
  <si>
    <t xml:space="preserve"> </t>
  </si>
  <si>
    <t>District</t>
  </si>
  <si>
    <t>Fall 2010 State Aid Fall Enroll + Parochial/Home Fall Enr ADM</t>
  </si>
  <si>
    <r>
      <t>FY12 Calculated Need</t>
    </r>
    <r>
      <rPr>
        <sz val="9"/>
        <rFont val="Calibri"/>
        <family val="2"/>
      </rPr>
      <t xml:space="preserve">              1- $4,057,     2-$9,471, 3-$15,220,   4-$13,164,    5-$16,539,   6-$8,438</t>
    </r>
  </si>
  <si>
    <t>Excess Fund Balance</t>
  </si>
  <si>
    <r>
      <t>1st Half Local Effort</t>
    </r>
    <r>
      <rPr>
        <sz val="9"/>
        <rFont val="Calibri"/>
        <family val="2"/>
      </rPr>
      <t xml:space="preserve">          2011 Values ($1.20 levy)</t>
    </r>
  </si>
  <si>
    <t>Effort Factor, 1st</t>
  </si>
  <si>
    <t>1st Half Aid</t>
  </si>
  <si>
    <r>
      <t xml:space="preserve">2nd Half Local Effort </t>
    </r>
    <r>
      <rPr>
        <sz val="9"/>
        <rFont val="Calibri"/>
        <family val="2"/>
      </rPr>
      <t>2012 Values ($1.20 levy)</t>
    </r>
  </si>
  <si>
    <t>Effort Factor, 2nd</t>
  </si>
  <si>
    <t>2nd Half Aid</t>
  </si>
  <si>
    <t>Total FY12 SE Aid</t>
  </si>
  <si>
    <t>Plankinton 01-1</t>
  </si>
  <si>
    <t>Stickney 01-2</t>
  </si>
  <si>
    <t>White Lake 01-3</t>
  </si>
  <si>
    <t>Huron 02-2</t>
  </si>
  <si>
    <t>Iroquois 02-3</t>
  </si>
  <si>
    <t>Wolsey-Wessington 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</si>
  <si>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</si>
  <si>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</si>
  <si>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</si>
  <si>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</si>
  <si>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</si>
  <si>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</si>
  <si>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</si>
  <si>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</si>
  <si>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</si>
  <si>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</si>
  <si>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</si>
  <si>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</si>
  <si>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</si>
  <si>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</si>
  <si>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</si>
  <si>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</si>
  <si>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</si>
  <si>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</si>
  <si>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</si>
  <si>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</si>
  <si>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</si>
  <si>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</si>
  <si>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</si>
  <si>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</si>
  <si>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</si>
  <si>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</si>
  <si>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</si>
  <si>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</si>
  <si>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</si>
  <si>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</si>
  <si>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</si>
  <si>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</si>
  <si>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</si>
  <si>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</si>
  <si>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</si>
  <si>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</si>
  <si>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</si>
  <si>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</si>
  <si>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</si>
  <si>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</si>
  <si>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</si>
  <si>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</si>
  <si>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 21-2</t>
  </si>
  <si>
    <t>Bowdle 22-1</t>
  </si>
  <si>
    <t>Edmunds Central 22-5</t>
  </si>
  <si>
    <t>Ipswich 22-6</t>
  </si>
  <si>
    <t>Edgemont 23-1</t>
  </si>
  <si>
    <t>Hot Springs 23-2</t>
  </si>
  <si>
    <t>Oelrichs 23-3</t>
  </si>
  <si>
    <t>Faulkton 24-4</t>
  </si>
  <si>
    <t>Big Stone City 25-1</t>
  </si>
  <si>
    <t>Grant 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</si>
  <si>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</si>
  <si>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</si>
  <si>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</si>
  <si>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</si>
  <si>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</si>
  <si>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</si>
  <si>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</si>
  <si>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</si>
  <si>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</si>
  <si>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</si>
  <si>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</si>
  <si>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</si>
  <si>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</si>
  <si>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</si>
  <si>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</si>
  <si>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</si>
  <si>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 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</si>
  <si>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</si>
  <si>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</si>
  <si>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</si>
  <si>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</si>
  <si>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</si>
  <si>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</si>
  <si>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</si>
  <si>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</si>
  <si>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</si>
  <si>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</si>
  <si>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 Ramona 39-5</t>
  </si>
  <si>
    <t>Lead 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</si>
  <si>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</si>
  <si>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</si>
  <si>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</si>
  <si>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</si>
  <si>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</si>
  <si>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</si>
  <si>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</si>
  <si>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</si>
  <si>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</si>
  <si>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</si>
  <si>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</si>
  <si>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</si>
  <si>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</si>
  <si>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</si>
  <si>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</si>
  <si>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</si>
  <si>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</si>
  <si>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</si>
  <si>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</si>
  <si>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</si>
  <si>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</si>
  <si>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</si>
  <si>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 Valley 49-6</t>
  </si>
  <si>
    <t>West Central 49-7</t>
  </si>
  <si>
    <t>Flandreau 50-3</t>
  </si>
  <si>
    <t>Colman 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</si>
  <si>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</si>
  <si>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</si>
  <si>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</si>
  <si>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</si>
  <si>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</si>
  <si>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</si>
  <si>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</si>
  <si>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</si>
  <si>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</si>
  <si>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</si>
  <si>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</si>
  <si>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</si>
  <si>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</si>
  <si>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</si>
  <si>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</si>
  <si>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</si>
  <si>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</si>
  <si>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</si>
  <si>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</si>
  <si>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</si>
  <si>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</si>
  <si>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</si>
  <si>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</si>
  <si>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</si>
  <si>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Hurley 60-2</t>
  </si>
  <si>
    <t>Marion 60-3</t>
  </si>
  <si>
    <t>Parker 60-4</t>
  </si>
  <si>
    <t>Viborg 60-5</t>
  </si>
  <si>
    <t>Alcester Hudson 61-1</t>
  </si>
  <si>
    <t>Beresford 61-2</t>
  </si>
  <si>
    <t>Elk Point Jefferson 61-7</t>
  </si>
  <si>
    <t>Dakota Valley 61-8</t>
  </si>
  <si>
    <t>Selby 62-5</t>
  </si>
  <si>
    <t>Mobridge-Pollock 62-6</t>
  </si>
  <si>
    <t>Gayville Volin 63-1</t>
  </si>
  <si>
    <t>Yankton 63-3</t>
  </si>
  <si>
    <t>Dupree 64-2</t>
  </si>
  <si>
    <t>Shannon County 65-1</t>
  </si>
  <si>
    <t>Todd County 66-1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</si>
</sst>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#,##0.000_);\(#,##0.000\)"/>
  </numFmts>
  <fonts count="6" x14ac:knownFonts="1">
    <font>
      <sz val="10"/>
      <name val="Arial"/>
    </font>
    <font>
      <sz val="9"/>
      <name val="Calibri"/>
      <family val="2"/>
    </font>
    <font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3" fillId="0" borderId="0" xfId="0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center" wrapText="1"/>
    </xf>
    <xf numFmtId="5" fontId="3" fillId="0" borderId="0" xfId="0" applyNumberFormat="1" applyFont="1" applyFill="1" applyBorder="1" applyAlignment="1">
      <alignment horizontal="center" wrapText="1"/>
    </xf>
    <xf numFmtId="5" fontId="4" fillId="0" borderId="0" xfId="0" applyNumberFormat="1" applyFont="1" applyFill="1" applyBorder="1" applyAlignment="1">
      <alignment horizontal="center" wrapText="1"/>
    </xf>
    <xf numFmtId="16" fontId="1" fillId="0" borderId="0" xfId="0" applyNumberFormat="1" applyFont="1" applyFill="1" applyBorder="1" applyAlignment="1">
      <alignment horizontal="centerContinuous" wrapText="1"/>
    </xf>
    <xf numFmtId="5" fontId="4" fillId="0" borderId="0" xfId="0" applyNumberFormat="1" applyFont="1" applyFill="1" applyBorder="1" applyAlignment="1">
      <alignment horizontal="centerContinuous" wrapText="1"/>
    </xf>
    <xf numFmtId="0" fontId="3" fillId="0" borderId="0" xfId="0" applyNumberFormat="1" applyFont="1" applyFill="1" applyBorder="1" applyAlignment="1"/>
    <xf numFmtId="38" fontId="3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3" fillId="0" borderId="0" xfId="0" applyFont="1" applyFill="1" applyBorder="1"/>
    <xf numFmtId="164" fontId="3" fillId="0" borderId="0" xfId="0" applyNumberFormat="1" applyFont="1" applyFill="1" applyBorder="1"/>
    <xf numFmtId="5" fontId="3" fillId="0" borderId="0" xfId="0" applyNumberFormat="1" applyFont="1" applyFill="1" applyBorder="1"/>
    <xf numFmtId="39" fontId="3" fillId="0" borderId="0" xfId="0" applyNumberFormat="1" applyFont="1" applyFill="1" applyBorder="1"/>
    <xf numFmtId="38" fontId="3" fillId="0" borderId="0" xfId="0" applyNumberFormat="1" applyFont="1" applyFill="1" applyBorder="1"/>
    <xf numFmtId="0" fontId="5" fillId="0" borderId="0" xfId="0" applyFont="1" applyFill="1" applyBorder="1"/>
    <xf numFmtId="0" fontId="3" fillId="0" borderId="0" xfId="1" applyFont="1" applyFill="1" applyBorder="1" applyAlignment="1">
      <alignment wrapText="1"/>
    </xf>
    <xf numFmtId="3" fontId="3" fillId="0" borderId="0" xfId="0" applyNumberFormat="1" applyFont="1" applyFill="1" applyBorder="1"/>
    <xf numFmtId="0" fontId="3" fillId="0" borderId="0" xfId="0" applyFont="1" applyFill="1" applyBorder="1" applyAlignment="1">
      <alignment horizontal="centerContinuous"/>
    </xf>
  </cellXfs>
  <cellStyles count="2">
    <cellStyle name="Normal" xfId="0" builtinId="0"/>
    <cellStyle name="Normal_Sheet1_2002 FINAL STATE SPED RECALC 7-15-20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tabSelected="1" zoomScaleNormal="100" workbookViewId="0">
      <pane xSplit="2" ySplit="1" topLeftCell="C2" activePane="bottomRight" state="frozen"/>
      <selection pane="topRight" activeCell="D1" sqref="D1"/>
      <selection pane="bottomLeft" activeCell="A4" sqref="A4"/>
      <selection pane="bottomRight"/>
    </sheetView>
  </sheetViews>
  <sheetFormatPr defaultColWidth="7.5703125" defaultRowHeight="12" x14ac:dyDescent="0.2"/>
  <cols>
    <col min="1" max="1" width="5.28515625" style="11" bestFit="1" customWidth="1"/>
    <col min="2" max="2" width="21.7109375" style="11" bestFit="1" customWidth="1"/>
    <col min="3" max="3" width="13.7109375" style="11" bestFit="1" customWidth="1"/>
    <col min="4" max="4" width="17.42578125" style="19" bestFit="1" customWidth="1"/>
    <col min="5" max="5" width="9.140625" style="11" bestFit="1" customWidth="1"/>
    <col min="6" max="6" width="10.140625" style="11" customWidth="1"/>
    <col min="7" max="7" width="6.140625" style="11" bestFit="1" customWidth="1"/>
    <col min="8" max="8" width="10.140625" style="13" bestFit="1" customWidth="1"/>
    <col min="9" max="9" width="10.28515625" style="13" bestFit="1" customWidth="1"/>
    <col min="10" max="10" width="6.140625" style="11" customWidth="1"/>
    <col min="11" max="12" width="10.140625" style="13" bestFit="1" customWidth="1"/>
    <col min="13" max="13" width="9" style="11" bestFit="1" customWidth="1"/>
    <col min="14" max="14" width="7.5703125" style="15" customWidth="1"/>
    <col min="15" max="16384" width="7.5703125" style="16"/>
  </cols>
  <sheetData>
    <row r="1" spans="1:14" s="10" customFormat="1" ht="51" customHeight="1" x14ac:dyDescent="0.2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4" t="s">
        <v>6</v>
      </c>
      <c r="H1" s="5" t="s">
        <v>7</v>
      </c>
      <c r="I1" s="3" t="s">
        <v>8</v>
      </c>
      <c r="J1" s="6" t="s">
        <v>9</v>
      </c>
      <c r="K1" s="7" t="s">
        <v>10</v>
      </c>
      <c r="L1" s="7" t="s">
        <v>11</v>
      </c>
      <c r="M1" s="8"/>
      <c r="N1" s="9"/>
    </row>
    <row r="2" spans="1:14" x14ac:dyDescent="0.2">
      <c r="A2" s="11">
        <v>6001</v>
      </c>
      <c r="B2" s="11" t="s">
        <v>26</v>
      </c>
      <c r="C2" s="12">
        <v>4753.7</v>
      </c>
      <c r="D2" s="13">
        <v>4155585.8075799998</v>
      </c>
      <c r="E2" s="13">
        <v>0</v>
      </c>
      <c r="F2" s="13">
        <v>1012696</v>
      </c>
      <c r="G2" s="14">
        <v>1</v>
      </c>
      <c r="H2" s="13">
        <f t="shared" ref="H2:H33" si="0">IF((((0.5*D2-F2)*G2)-(E2*0.5))&lt;0,0,ROUND((((0.5*D2-F2)*G2)-(E2*0.5)),0))</f>
        <v>1065097</v>
      </c>
      <c r="I2" s="13">
        <v>1061269</v>
      </c>
      <c r="J2" s="14">
        <v>1</v>
      </c>
      <c r="K2" s="13">
        <f t="shared" ref="K2:K33" si="1">IF((((0.5*D2-I2)*J2)-(E2*0.5))&lt;0,0,ROUND((((0.5*D2-I2)*J2)-(E2*0.5)),0))</f>
        <v>1016524</v>
      </c>
      <c r="L2" s="13">
        <f t="shared" ref="L2:L33" si="2">K2+H2</f>
        <v>2081621</v>
      </c>
    </row>
    <row r="3" spans="1:14" x14ac:dyDescent="0.2">
      <c r="A3" s="11">
        <v>58003</v>
      </c>
      <c r="B3" s="17" t="s">
        <v>145</v>
      </c>
      <c r="C3" s="12">
        <v>292</v>
      </c>
      <c r="D3" s="13">
        <v>206560.19280000002</v>
      </c>
      <c r="E3" s="13">
        <v>310717.07350642327</v>
      </c>
      <c r="F3" s="13">
        <v>309629</v>
      </c>
      <c r="G3" s="14">
        <v>0.57999999999999996</v>
      </c>
      <c r="H3" s="13">
        <f t="shared" si="0"/>
        <v>0</v>
      </c>
      <c r="I3" s="13">
        <v>339908</v>
      </c>
      <c r="J3" s="14">
        <v>0.56999999999999995</v>
      </c>
      <c r="K3" s="13">
        <f t="shared" si="1"/>
        <v>0</v>
      </c>
      <c r="L3" s="13">
        <f t="shared" si="2"/>
        <v>0</v>
      </c>
    </row>
    <row r="4" spans="1:14" x14ac:dyDescent="0.2">
      <c r="A4" s="11">
        <v>61001</v>
      </c>
      <c r="B4" s="11" t="s">
        <v>153</v>
      </c>
      <c r="C4" s="12">
        <v>332</v>
      </c>
      <c r="D4" s="13">
        <v>281563.32880000002</v>
      </c>
      <c r="E4" s="13">
        <v>0</v>
      </c>
      <c r="F4" s="13">
        <v>147182</v>
      </c>
      <c r="G4" s="14">
        <v>1</v>
      </c>
      <c r="H4" s="13">
        <f t="shared" si="0"/>
        <v>0</v>
      </c>
      <c r="I4" s="13">
        <v>147125</v>
      </c>
      <c r="J4" s="14">
        <v>1</v>
      </c>
      <c r="K4" s="13">
        <f t="shared" si="1"/>
        <v>0</v>
      </c>
      <c r="L4" s="13">
        <f t="shared" si="2"/>
        <v>0</v>
      </c>
    </row>
    <row r="5" spans="1:14" x14ac:dyDescent="0.2">
      <c r="A5" s="11">
        <v>11001</v>
      </c>
      <c r="B5" s="11" t="s">
        <v>35</v>
      </c>
      <c r="C5" s="12">
        <v>408</v>
      </c>
      <c r="D5" s="13">
        <v>395764.18719999999</v>
      </c>
      <c r="E5" s="13">
        <v>0</v>
      </c>
      <c r="F5" s="13">
        <v>65602</v>
      </c>
      <c r="G5" s="14">
        <v>1</v>
      </c>
      <c r="H5" s="13">
        <f t="shared" si="0"/>
        <v>132280</v>
      </c>
      <c r="I5" s="13">
        <v>71598</v>
      </c>
      <c r="J5" s="14">
        <v>1</v>
      </c>
      <c r="K5" s="13">
        <f t="shared" si="1"/>
        <v>126284</v>
      </c>
      <c r="L5" s="13">
        <f t="shared" si="2"/>
        <v>258564</v>
      </c>
    </row>
    <row r="6" spans="1:14" x14ac:dyDescent="0.2">
      <c r="A6" s="11">
        <v>38001</v>
      </c>
      <c r="B6" s="11" t="s">
        <v>91</v>
      </c>
      <c r="C6" s="12">
        <v>300.3</v>
      </c>
      <c r="D6" s="13">
        <v>229078.27601999999</v>
      </c>
      <c r="E6" s="13">
        <v>135310.152</v>
      </c>
      <c r="F6" s="13">
        <v>114234</v>
      </c>
      <c r="G6" s="14">
        <v>1</v>
      </c>
      <c r="H6" s="13">
        <f t="shared" si="0"/>
        <v>0</v>
      </c>
      <c r="I6" s="13">
        <v>122835</v>
      </c>
      <c r="J6" s="14">
        <v>1</v>
      </c>
      <c r="K6" s="13">
        <f t="shared" si="1"/>
        <v>0</v>
      </c>
      <c r="L6" s="13">
        <f t="shared" si="2"/>
        <v>0</v>
      </c>
    </row>
    <row r="7" spans="1:14" x14ac:dyDescent="0.2">
      <c r="A7" s="11">
        <v>21001</v>
      </c>
      <c r="B7" s="11" t="s">
        <v>59</v>
      </c>
      <c r="C7" s="12">
        <v>189.01</v>
      </c>
      <c r="D7" s="13">
        <v>160896.601134</v>
      </c>
      <c r="E7" s="13">
        <v>23971.257970389925</v>
      </c>
      <c r="F7" s="13">
        <v>52317</v>
      </c>
      <c r="G7" s="14">
        <v>1</v>
      </c>
      <c r="H7" s="13">
        <f t="shared" si="0"/>
        <v>16146</v>
      </c>
      <c r="I7" s="13">
        <v>58399</v>
      </c>
      <c r="J7" s="14">
        <v>1</v>
      </c>
      <c r="K7" s="13">
        <f t="shared" si="1"/>
        <v>10064</v>
      </c>
      <c r="L7" s="13">
        <f t="shared" si="2"/>
        <v>26210</v>
      </c>
    </row>
    <row r="8" spans="1:14" x14ac:dyDescent="0.2">
      <c r="A8" s="11">
        <v>4001</v>
      </c>
      <c r="B8" s="11" t="s">
        <v>19</v>
      </c>
      <c r="C8" s="12">
        <v>255</v>
      </c>
      <c r="D8" s="13">
        <v>174079.617</v>
      </c>
      <c r="E8" s="13">
        <v>3276.8206015459436</v>
      </c>
      <c r="F8" s="13">
        <v>61375</v>
      </c>
      <c r="G8" s="14">
        <v>1</v>
      </c>
      <c r="H8" s="13">
        <f t="shared" si="0"/>
        <v>24026</v>
      </c>
      <c r="I8" s="13">
        <v>67687</v>
      </c>
      <c r="J8" s="14">
        <v>1</v>
      </c>
      <c r="K8" s="13">
        <f t="shared" si="1"/>
        <v>17714</v>
      </c>
      <c r="L8" s="13">
        <f t="shared" si="2"/>
        <v>41740</v>
      </c>
    </row>
    <row r="9" spans="1:14" x14ac:dyDescent="0.2">
      <c r="A9" s="11">
        <v>49001</v>
      </c>
      <c r="B9" s="11" t="s">
        <v>116</v>
      </c>
      <c r="C9" s="12">
        <v>414</v>
      </c>
      <c r="D9" s="13">
        <v>309854.3076</v>
      </c>
      <c r="E9" s="13">
        <v>0</v>
      </c>
      <c r="F9" s="13">
        <v>86602</v>
      </c>
      <c r="G9" s="14">
        <v>1</v>
      </c>
      <c r="H9" s="13">
        <f t="shared" si="0"/>
        <v>68325</v>
      </c>
      <c r="I9" s="13">
        <v>86690</v>
      </c>
      <c r="J9" s="14">
        <v>1</v>
      </c>
      <c r="K9" s="13">
        <f t="shared" si="1"/>
        <v>68237</v>
      </c>
      <c r="L9" s="13">
        <f t="shared" si="2"/>
        <v>136562</v>
      </c>
    </row>
    <row r="10" spans="1:14" x14ac:dyDescent="0.2">
      <c r="A10" s="11">
        <v>9001</v>
      </c>
      <c r="B10" s="11" t="s">
        <v>32</v>
      </c>
      <c r="C10" s="12">
        <v>1406.7</v>
      </c>
      <c r="D10" s="13">
        <v>1123669.4777800001</v>
      </c>
      <c r="E10" s="13">
        <v>25690.489988435002</v>
      </c>
      <c r="F10" s="13">
        <v>231409</v>
      </c>
      <c r="G10" s="14">
        <v>1</v>
      </c>
      <c r="H10" s="13">
        <f t="shared" si="0"/>
        <v>317580</v>
      </c>
      <c r="I10" s="13">
        <v>222120</v>
      </c>
      <c r="J10" s="14">
        <v>1</v>
      </c>
      <c r="K10" s="13">
        <f t="shared" si="1"/>
        <v>326869</v>
      </c>
      <c r="L10" s="13">
        <f t="shared" si="2"/>
        <v>644449</v>
      </c>
    </row>
    <row r="11" spans="1:14" x14ac:dyDescent="0.2">
      <c r="A11" s="11">
        <v>3001</v>
      </c>
      <c r="B11" s="11" t="s">
        <v>18</v>
      </c>
      <c r="C11" s="12">
        <v>528.9</v>
      </c>
      <c r="D11" s="13">
        <v>349878.36326000001</v>
      </c>
      <c r="E11" s="13">
        <v>0</v>
      </c>
      <c r="F11" s="13">
        <v>83717</v>
      </c>
      <c r="G11" s="14">
        <v>1</v>
      </c>
      <c r="H11" s="13">
        <f t="shared" si="0"/>
        <v>91222</v>
      </c>
      <c r="I11" s="13">
        <v>85469</v>
      </c>
      <c r="J11" s="14">
        <v>1</v>
      </c>
      <c r="K11" s="13">
        <f t="shared" si="1"/>
        <v>89470</v>
      </c>
      <c r="L11" s="13">
        <f t="shared" si="2"/>
        <v>180692</v>
      </c>
    </row>
    <row r="12" spans="1:14" x14ac:dyDescent="0.2">
      <c r="A12" s="11">
        <v>61002</v>
      </c>
      <c r="B12" s="11" t="s">
        <v>154</v>
      </c>
      <c r="C12" s="12">
        <v>659.06000000000006</v>
      </c>
      <c r="D12" s="13">
        <v>474549.24180400005</v>
      </c>
      <c r="E12" s="13">
        <v>0</v>
      </c>
      <c r="F12" s="13">
        <v>204560</v>
      </c>
      <c r="G12" s="14">
        <v>1</v>
      </c>
      <c r="H12" s="13">
        <f t="shared" si="0"/>
        <v>32715</v>
      </c>
      <c r="I12" s="13">
        <v>206611</v>
      </c>
      <c r="J12" s="14">
        <v>1</v>
      </c>
      <c r="K12" s="13">
        <f t="shared" si="1"/>
        <v>30664</v>
      </c>
      <c r="L12" s="13">
        <f t="shared" si="2"/>
        <v>63379</v>
      </c>
    </row>
    <row r="13" spans="1:14" x14ac:dyDescent="0.2">
      <c r="A13" s="11">
        <v>25001</v>
      </c>
      <c r="B13" s="11" t="s">
        <v>68</v>
      </c>
      <c r="C13" s="12">
        <v>119</v>
      </c>
      <c r="D13" s="13">
        <v>106012.5546</v>
      </c>
      <c r="E13" s="13">
        <v>0</v>
      </c>
      <c r="F13" s="13">
        <v>32544</v>
      </c>
      <c r="G13" s="14">
        <v>1</v>
      </c>
      <c r="H13" s="13">
        <f t="shared" si="0"/>
        <v>20462</v>
      </c>
      <c r="I13" s="13">
        <v>33765</v>
      </c>
      <c r="J13" s="14">
        <v>1</v>
      </c>
      <c r="K13" s="13">
        <f t="shared" si="1"/>
        <v>19241</v>
      </c>
      <c r="L13" s="13">
        <f t="shared" si="2"/>
        <v>39703</v>
      </c>
    </row>
    <row r="14" spans="1:14" x14ac:dyDescent="0.2">
      <c r="A14" s="11">
        <v>52001</v>
      </c>
      <c r="B14" s="11" t="s">
        <v>130</v>
      </c>
      <c r="C14" s="12">
        <v>162</v>
      </c>
      <c r="D14" s="13">
        <v>120499.25079999999</v>
      </c>
      <c r="E14" s="13">
        <v>0</v>
      </c>
      <c r="F14" s="13">
        <v>73403</v>
      </c>
      <c r="G14" s="14">
        <v>1</v>
      </c>
      <c r="H14" s="13">
        <f t="shared" si="0"/>
        <v>0</v>
      </c>
      <c r="I14" s="13">
        <v>80606</v>
      </c>
      <c r="J14" s="14">
        <v>1</v>
      </c>
      <c r="K14" s="13">
        <f t="shared" si="1"/>
        <v>0</v>
      </c>
      <c r="L14" s="13">
        <f t="shared" si="2"/>
        <v>0</v>
      </c>
    </row>
    <row r="15" spans="1:14" x14ac:dyDescent="0.2">
      <c r="A15" s="11">
        <v>4002</v>
      </c>
      <c r="B15" s="11" t="s">
        <v>20</v>
      </c>
      <c r="C15" s="12">
        <v>583</v>
      </c>
      <c r="D15" s="13">
        <v>515555.53220000002</v>
      </c>
      <c r="E15" s="13">
        <v>19806.098999999987</v>
      </c>
      <c r="F15" s="13">
        <v>131721</v>
      </c>
      <c r="G15" s="14">
        <v>1</v>
      </c>
      <c r="H15" s="13">
        <f t="shared" si="0"/>
        <v>116154</v>
      </c>
      <c r="I15" s="13">
        <v>147663</v>
      </c>
      <c r="J15" s="14">
        <v>1</v>
      </c>
      <c r="K15" s="13">
        <f t="shared" si="1"/>
        <v>100212</v>
      </c>
      <c r="L15" s="13">
        <f t="shared" si="2"/>
        <v>216366</v>
      </c>
    </row>
    <row r="16" spans="1:14" x14ac:dyDescent="0.2">
      <c r="A16" s="11">
        <v>22001</v>
      </c>
      <c r="B16" s="11" t="s">
        <v>61</v>
      </c>
      <c r="C16" s="12">
        <v>139</v>
      </c>
      <c r="D16" s="13">
        <v>102488.6226</v>
      </c>
      <c r="E16" s="13">
        <v>21878.386810767042</v>
      </c>
      <c r="F16" s="13">
        <v>60155</v>
      </c>
      <c r="G16" s="14">
        <v>1</v>
      </c>
      <c r="H16" s="13">
        <f t="shared" si="0"/>
        <v>0</v>
      </c>
      <c r="I16" s="13">
        <v>65502</v>
      </c>
      <c r="J16" s="14">
        <v>1</v>
      </c>
      <c r="K16" s="13">
        <f t="shared" si="1"/>
        <v>0</v>
      </c>
      <c r="L16" s="13">
        <f t="shared" si="2"/>
        <v>0</v>
      </c>
    </row>
    <row r="17" spans="1:12" x14ac:dyDescent="0.2">
      <c r="A17" s="11">
        <v>49002</v>
      </c>
      <c r="B17" s="11" t="s">
        <v>117</v>
      </c>
      <c r="C17" s="12">
        <v>3413</v>
      </c>
      <c r="D17" s="13">
        <v>2770953.6541999998</v>
      </c>
      <c r="E17" s="13">
        <v>49753.669091749471</v>
      </c>
      <c r="F17" s="13">
        <v>733383</v>
      </c>
      <c r="G17" s="14">
        <v>1</v>
      </c>
      <c r="H17" s="13">
        <f t="shared" si="0"/>
        <v>627217</v>
      </c>
      <c r="I17" s="13">
        <v>739439</v>
      </c>
      <c r="J17" s="14">
        <v>1</v>
      </c>
      <c r="K17" s="13">
        <f t="shared" si="1"/>
        <v>621161</v>
      </c>
      <c r="L17" s="13">
        <f t="shared" si="2"/>
        <v>1248378</v>
      </c>
    </row>
    <row r="18" spans="1:12" x14ac:dyDescent="0.2">
      <c r="A18" s="11">
        <v>30003</v>
      </c>
      <c r="B18" s="11" t="s">
        <v>80</v>
      </c>
      <c r="C18" s="12">
        <v>315</v>
      </c>
      <c r="D18" s="13">
        <v>226565.82100000003</v>
      </c>
      <c r="E18" s="13">
        <v>0</v>
      </c>
      <c r="F18" s="13">
        <v>117145</v>
      </c>
      <c r="G18" s="14">
        <v>1</v>
      </c>
      <c r="H18" s="13">
        <f t="shared" si="0"/>
        <v>0</v>
      </c>
      <c r="I18" s="13">
        <v>124694</v>
      </c>
      <c r="J18" s="14">
        <v>1</v>
      </c>
      <c r="K18" s="13">
        <f t="shared" si="1"/>
        <v>0</v>
      </c>
      <c r="L18" s="13">
        <f t="shared" si="2"/>
        <v>0</v>
      </c>
    </row>
    <row r="19" spans="1:12" x14ac:dyDescent="0.2">
      <c r="A19" s="11">
        <v>45004</v>
      </c>
      <c r="B19" s="17" t="s">
        <v>110</v>
      </c>
      <c r="C19" s="12">
        <v>511</v>
      </c>
      <c r="D19" s="13">
        <v>345573.08739999996</v>
      </c>
      <c r="E19" s="13">
        <v>174860.61116539754</v>
      </c>
      <c r="F19" s="13">
        <v>238186</v>
      </c>
      <c r="G19" s="14">
        <v>0.53</v>
      </c>
      <c r="H19" s="13">
        <f t="shared" si="0"/>
        <v>0</v>
      </c>
      <c r="I19" s="13">
        <v>247262</v>
      </c>
      <c r="J19" s="14">
        <v>0.51</v>
      </c>
      <c r="K19" s="13">
        <f t="shared" si="1"/>
        <v>0</v>
      </c>
      <c r="L19" s="13">
        <f t="shared" si="2"/>
        <v>0</v>
      </c>
    </row>
    <row r="20" spans="1:12" x14ac:dyDescent="0.2">
      <c r="A20" s="11">
        <v>5001</v>
      </c>
      <c r="B20" s="11" t="s">
        <v>22</v>
      </c>
      <c r="C20" s="12">
        <v>2928.69</v>
      </c>
      <c r="D20" s="13">
        <v>2221405.0440460001</v>
      </c>
      <c r="E20" s="13">
        <v>0</v>
      </c>
      <c r="F20" s="13">
        <v>731809</v>
      </c>
      <c r="G20" s="14">
        <v>1</v>
      </c>
      <c r="H20" s="13">
        <f t="shared" si="0"/>
        <v>378894</v>
      </c>
      <c r="I20" s="13">
        <v>763345</v>
      </c>
      <c r="J20" s="14">
        <v>1</v>
      </c>
      <c r="K20" s="13">
        <f t="shared" si="1"/>
        <v>347358</v>
      </c>
      <c r="L20" s="13">
        <f t="shared" si="2"/>
        <v>726252</v>
      </c>
    </row>
    <row r="21" spans="1:12" x14ac:dyDescent="0.2">
      <c r="A21" s="11">
        <v>26002</v>
      </c>
      <c r="B21" s="11" t="s">
        <v>71</v>
      </c>
      <c r="C21" s="12">
        <v>201</v>
      </c>
      <c r="D21" s="13">
        <v>184628.53340000001</v>
      </c>
      <c r="E21" s="13">
        <v>0</v>
      </c>
      <c r="F21" s="13">
        <v>72131</v>
      </c>
      <c r="G21" s="14">
        <v>1</v>
      </c>
      <c r="H21" s="13">
        <f t="shared" si="0"/>
        <v>20183</v>
      </c>
      <c r="I21" s="13">
        <v>69536</v>
      </c>
      <c r="J21" s="14">
        <v>1</v>
      </c>
      <c r="K21" s="13">
        <f t="shared" si="1"/>
        <v>22778</v>
      </c>
      <c r="L21" s="13">
        <f t="shared" si="2"/>
        <v>42961</v>
      </c>
    </row>
    <row r="22" spans="1:12" x14ac:dyDescent="0.2">
      <c r="A22" s="11">
        <v>43001</v>
      </c>
      <c r="B22" s="11" t="s">
        <v>105</v>
      </c>
      <c r="C22" s="12">
        <v>257</v>
      </c>
      <c r="D22" s="13">
        <v>174594.32380000001</v>
      </c>
      <c r="E22" s="13">
        <v>0</v>
      </c>
      <c r="F22" s="13">
        <v>63959</v>
      </c>
      <c r="G22" s="14">
        <v>1</v>
      </c>
      <c r="H22" s="13">
        <f t="shared" si="0"/>
        <v>23338</v>
      </c>
      <c r="I22" s="13">
        <v>69565</v>
      </c>
      <c r="J22" s="14">
        <v>1</v>
      </c>
      <c r="K22" s="13">
        <f t="shared" si="1"/>
        <v>17732</v>
      </c>
      <c r="L22" s="13">
        <f t="shared" si="2"/>
        <v>41070</v>
      </c>
    </row>
    <row r="23" spans="1:12" x14ac:dyDescent="0.2">
      <c r="A23" s="11">
        <v>41001</v>
      </c>
      <c r="B23" s="11" t="s">
        <v>100</v>
      </c>
      <c r="C23" s="12">
        <v>911</v>
      </c>
      <c r="D23" s="13">
        <v>793982.44739999995</v>
      </c>
      <c r="E23" s="13">
        <v>0</v>
      </c>
      <c r="F23" s="13">
        <v>277952</v>
      </c>
      <c r="G23" s="14">
        <v>1</v>
      </c>
      <c r="H23" s="13">
        <f t="shared" si="0"/>
        <v>119039</v>
      </c>
      <c r="I23" s="13">
        <v>269866</v>
      </c>
      <c r="J23" s="14">
        <v>1</v>
      </c>
      <c r="K23" s="13">
        <f t="shared" si="1"/>
        <v>127125</v>
      </c>
      <c r="L23" s="13">
        <f t="shared" si="2"/>
        <v>246164</v>
      </c>
    </row>
    <row r="24" spans="1:12" x14ac:dyDescent="0.2">
      <c r="A24" s="11">
        <v>28001</v>
      </c>
      <c r="B24" s="11" t="s">
        <v>75</v>
      </c>
      <c r="C24" s="12">
        <v>272</v>
      </c>
      <c r="D24" s="13">
        <v>214800.12479999999</v>
      </c>
      <c r="E24" s="13">
        <v>72693.873620595419</v>
      </c>
      <c r="F24" s="13">
        <v>74121</v>
      </c>
      <c r="G24" s="14">
        <v>1</v>
      </c>
      <c r="H24" s="13">
        <f t="shared" si="0"/>
        <v>0</v>
      </c>
      <c r="I24" s="13">
        <v>79728</v>
      </c>
      <c r="J24" s="14">
        <v>1</v>
      </c>
      <c r="K24" s="13">
        <f t="shared" si="1"/>
        <v>0</v>
      </c>
      <c r="L24" s="13">
        <f t="shared" si="2"/>
        <v>0</v>
      </c>
    </row>
    <row r="25" spans="1:12" x14ac:dyDescent="0.2">
      <c r="A25" s="11">
        <v>60001</v>
      </c>
      <c r="B25" s="11" t="s">
        <v>148</v>
      </c>
      <c r="C25" s="12">
        <v>231</v>
      </c>
      <c r="D25" s="13">
        <v>178612.1354</v>
      </c>
      <c r="E25" s="13">
        <v>0</v>
      </c>
      <c r="F25" s="13">
        <v>90569</v>
      </c>
      <c r="G25" s="14">
        <v>1</v>
      </c>
      <c r="H25" s="13">
        <f t="shared" si="0"/>
        <v>0</v>
      </c>
      <c r="I25" s="13">
        <v>94960</v>
      </c>
      <c r="J25" s="14">
        <v>1</v>
      </c>
      <c r="K25" s="13">
        <f t="shared" si="1"/>
        <v>0</v>
      </c>
      <c r="L25" s="13">
        <f t="shared" si="2"/>
        <v>0</v>
      </c>
    </row>
    <row r="26" spans="1:12" x14ac:dyDescent="0.2">
      <c r="A26" s="11">
        <v>7001</v>
      </c>
      <c r="B26" s="11" t="s">
        <v>30</v>
      </c>
      <c r="C26" s="12">
        <v>1072.9000000000001</v>
      </c>
      <c r="D26" s="13">
        <v>912655.61285999999</v>
      </c>
      <c r="E26" s="13">
        <v>0</v>
      </c>
      <c r="F26" s="13">
        <v>195642</v>
      </c>
      <c r="G26" s="14">
        <v>1</v>
      </c>
      <c r="H26" s="13">
        <f t="shared" si="0"/>
        <v>260686</v>
      </c>
      <c r="I26" s="13">
        <v>212110</v>
      </c>
      <c r="J26" s="14">
        <v>1</v>
      </c>
      <c r="K26" s="13">
        <f t="shared" si="1"/>
        <v>244218</v>
      </c>
      <c r="L26" s="13">
        <f t="shared" si="2"/>
        <v>504904</v>
      </c>
    </row>
    <row r="27" spans="1:12" x14ac:dyDescent="0.2">
      <c r="A27" s="11">
        <v>39001</v>
      </c>
      <c r="B27" s="11" t="s">
        <v>94</v>
      </c>
      <c r="C27" s="12">
        <v>583</v>
      </c>
      <c r="D27" s="13">
        <v>391077.53220000002</v>
      </c>
      <c r="E27" s="13">
        <v>0</v>
      </c>
      <c r="F27" s="13">
        <v>122474</v>
      </c>
      <c r="G27" s="14">
        <v>1</v>
      </c>
      <c r="H27" s="13">
        <f t="shared" si="0"/>
        <v>73065</v>
      </c>
      <c r="I27" s="13">
        <v>126588</v>
      </c>
      <c r="J27" s="14">
        <v>1</v>
      </c>
      <c r="K27" s="13">
        <f t="shared" si="1"/>
        <v>68951</v>
      </c>
      <c r="L27" s="13">
        <f t="shared" si="2"/>
        <v>142016</v>
      </c>
    </row>
    <row r="28" spans="1:12" x14ac:dyDescent="0.2">
      <c r="A28" s="11">
        <v>12002</v>
      </c>
      <c r="B28" s="11" t="s">
        <v>38</v>
      </c>
      <c r="C28" s="12">
        <v>364</v>
      </c>
      <c r="D28" s="13">
        <v>211571.63760000002</v>
      </c>
      <c r="E28" s="13">
        <v>342653.18466938945</v>
      </c>
      <c r="F28" s="13">
        <v>202725</v>
      </c>
      <c r="G28" s="14">
        <v>0.83</v>
      </c>
      <c r="H28" s="13">
        <f t="shared" si="0"/>
        <v>0</v>
      </c>
      <c r="I28" s="13">
        <v>207435</v>
      </c>
      <c r="J28" s="14">
        <v>0.83</v>
      </c>
      <c r="K28" s="13">
        <f t="shared" si="1"/>
        <v>0</v>
      </c>
      <c r="L28" s="13">
        <f t="shared" si="2"/>
        <v>0</v>
      </c>
    </row>
    <row r="29" spans="1:12" x14ac:dyDescent="0.2">
      <c r="A29" s="11">
        <v>50005</v>
      </c>
      <c r="B29" s="11" t="s">
        <v>124</v>
      </c>
      <c r="C29" s="12">
        <v>260</v>
      </c>
      <c r="D29" s="13">
        <v>198550.88400000002</v>
      </c>
      <c r="E29" s="13">
        <v>2583.2279195192204</v>
      </c>
      <c r="F29" s="13">
        <v>89180</v>
      </c>
      <c r="G29" s="14">
        <v>1</v>
      </c>
      <c r="H29" s="13">
        <f t="shared" si="0"/>
        <v>8804</v>
      </c>
      <c r="I29" s="13">
        <v>92150</v>
      </c>
      <c r="J29" s="14">
        <v>1</v>
      </c>
      <c r="K29" s="13">
        <f t="shared" si="1"/>
        <v>5834</v>
      </c>
      <c r="L29" s="13">
        <f t="shared" si="2"/>
        <v>14638</v>
      </c>
    </row>
    <row r="30" spans="1:12" x14ac:dyDescent="0.2">
      <c r="A30" s="11">
        <v>59003</v>
      </c>
      <c r="B30" s="11" t="s">
        <v>147</v>
      </c>
      <c r="C30" s="12">
        <v>277</v>
      </c>
      <c r="D30" s="13">
        <v>222414.39179999998</v>
      </c>
      <c r="E30" s="13">
        <v>165918.09037663645</v>
      </c>
      <c r="F30" s="13">
        <v>95197</v>
      </c>
      <c r="G30" s="14">
        <v>1</v>
      </c>
      <c r="H30" s="13">
        <f t="shared" si="0"/>
        <v>0</v>
      </c>
      <c r="I30" s="13">
        <v>103029</v>
      </c>
      <c r="J30" s="14">
        <v>1</v>
      </c>
      <c r="K30" s="13">
        <f t="shared" si="1"/>
        <v>0</v>
      </c>
      <c r="L30" s="13">
        <f t="shared" si="2"/>
        <v>0</v>
      </c>
    </row>
    <row r="31" spans="1:12" x14ac:dyDescent="0.2">
      <c r="A31" s="11">
        <v>21002</v>
      </c>
      <c r="B31" s="11" t="s">
        <v>60</v>
      </c>
      <c r="C31" s="12">
        <v>224.99</v>
      </c>
      <c r="D31" s="13">
        <v>132418.706466</v>
      </c>
      <c r="E31" s="13">
        <v>411958.99641922448</v>
      </c>
      <c r="F31" s="13">
        <v>74039</v>
      </c>
      <c r="G31" s="14">
        <v>1</v>
      </c>
      <c r="H31" s="13">
        <f t="shared" si="0"/>
        <v>0</v>
      </c>
      <c r="I31" s="13">
        <v>82641</v>
      </c>
      <c r="J31" s="14">
        <v>1</v>
      </c>
      <c r="K31" s="13">
        <f t="shared" si="1"/>
        <v>0</v>
      </c>
      <c r="L31" s="13">
        <f t="shared" si="2"/>
        <v>0</v>
      </c>
    </row>
    <row r="32" spans="1:12" x14ac:dyDescent="0.2">
      <c r="A32" s="11">
        <v>16001</v>
      </c>
      <c r="B32" s="11" t="s">
        <v>49</v>
      </c>
      <c r="C32" s="12">
        <v>972</v>
      </c>
      <c r="D32" s="13">
        <v>719332.5048</v>
      </c>
      <c r="E32" s="13">
        <v>86295.937125804849</v>
      </c>
      <c r="F32" s="13">
        <v>388950</v>
      </c>
      <c r="G32" s="14">
        <v>1</v>
      </c>
      <c r="H32" s="13">
        <f t="shared" si="0"/>
        <v>0</v>
      </c>
      <c r="I32" s="13">
        <v>434382</v>
      </c>
      <c r="J32" s="14">
        <v>1</v>
      </c>
      <c r="K32" s="13">
        <f t="shared" si="1"/>
        <v>0</v>
      </c>
      <c r="L32" s="13">
        <f t="shared" si="2"/>
        <v>0</v>
      </c>
    </row>
    <row r="33" spans="1:12" x14ac:dyDescent="0.2">
      <c r="A33" s="11">
        <v>61008</v>
      </c>
      <c r="B33" s="11" t="s">
        <v>156</v>
      </c>
      <c r="C33" s="12">
        <v>1132.81</v>
      </c>
      <c r="D33" s="13">
        <v>772555.04005399998</v>
      </c>
      <c r="E33" s="13">
        <v>0</v>
      </c>
      <c r="F33" s="13">
        <v>358657</v>
      </c>
      <c r="G33" s="14">
        <v>1</v>
      </c>
      <c r="H33" s="13">
        <f t="shared" si="0"/>
        <v>27621</v>
      </c>
      <c r="I33" s="13">
        <v>380521</v>
      </c>
      <c r="J33" s="14">
        <v>1</v>
      </c>
      <c r="K33" s="13">
        <f t="shared" si="1"/>
        <v>5757</v>
      </c>
      <c r="L33" s="13">
        <f t="shared" si="2"/>
        <v>33378</v>
      </c>
    </row>
    <row r="34" spans="1:12" x14ac:dyDescent="0.2">
      <c r="A34" s="11">
        <v>38002</v>
      </c>
      <c r="B34" s="11" t="s">
        <v>92</v>
      </c>
      <c r="C34" s="12">
        <v>334</v>
      </c>
      <c r="D34" s="13">
        <v>209826.0356</v>
      </c>
      <c r="E34" s="13">
        <v>24667.155999999988</v>
      </c>
      <c r="F34" s="13">
        <v>122116</v>
      </c>
      <c r="G34" s="14">
        <v>1</v>
      </c>
      <c r="H34" s="13">
        <f t="shared" ref="H34:H65" si="3">IF((((0.5*D34-F34)*G34)-(E34*0.5))&lt;0,0,ROUND((((0.5*D34-F34)*G34)-(E34*0.5)),0))</f>
        <v>0</v>
      </c>
      <c r="I34" s="13">
        <v>130767</v>
      </c>
      <c r="J34" s="14">
        <v>1</v>
      </c>
      <c r="K34" s="13">
        <f t="shared" ref="K34:K65" si="4">IF((((0.5*D34-I34)*J34)-(E34*0.5))&lt;0,0,ROUND((((0.5*D34-I34)*J34)-(E34*0.5)),0))</f>
        <v>0</v>
      </c>
      <c r="L34" s="13">
        <f t="shared" ref="L34:L65" si="5">K34+H34</f>
        <v>0</v>
      </c>
    </row>
    <row r="35" spans="1:12" x14ac:dyDescent="0.2">
      <c r="A35" s="11">
        <v>49003</v>
      </c>
      <c r="B35" s="11" t="s">
        <v>118</v>
      </c>
      <c r="C35" s="12">
        <v>1112.3</v>
      </c>
      <c r="D35" s="13">
        <v>719211.23681999999</v>
      </c>
      <c r="E35" s="13">
        <v>0</v>
      </c>
      <c r="F35" s="13">
        <v>251903</v>
      </c>
      <c r="G35" s="14">
        <v>1</v>
      </c>
      <c r="H35" s="13">
        <f t="shared" si="3"/>
        <v>107703</v>
      </c>
      <c r="I35" s="13">
        <v>251864</v>
      </c>
      <c r="J35" s="14">
        <v>1</v>
      </c>
      <c r="K35" s="13">
        <f t="shared" si="4"/>
        <v>107742</v>
      </c>
      <c r="L35" s="13">
        <f t="shared" si="5"/>
        <v>215445</v>
      </c>
    </row>
    <row r="36" spans="1:12" x14ac:dyDescent="0.2">
      <c r="A36" s="11">
        <v>5006</v>
      </c>
      <c r="B36" s="11" t="s">
        <v>25</v>
      </c>
      <c r="C36" s="12">
        <v>368</v>
      </c>
      <c r="D36" s="13">
        <v>197728.05120000002</v>
      </c>
      <c r="E36" s="13">
        <v>10332.569</v>
      </c>
      <c r="F36" s="13">
        <v>142698</v>
      </c>
      <c r="G36" s="14">
        <v>1</v>
      </c>
      <c r="H36" s="13">
        <f t="shared" si="3"/>
        <v>0</v>
      </c>
      <c r="I36" s="13">
        <v>156649</v>
      </c>
      <c r="J36" s="14">
        <v>1</v>
      </c>
      <c r="K36" s="13">
        <f t="shared" si="4"/>
        <v>0</v>
      </c>
      <c r="L36" s="13">
        <f t="shared" si="5"/>
        <v>0</v>
      </c>
    </row>
    <row r="37" spans="1:12" x14ac:dyDescent="0.2">
      <c r="A37" s="11">
        <v>19004</v>
      </c>
      <c r="B37" s="11" t="s">
        <v>56</v>
      </c>
      <c r="C37" s="12">
        <v>506</v>
      </c>
      <c r="D37" s="13">
        <v>347407.82039999997</v>
      </c>
      <c r="E37" s="13">
        <v>123399.25213347621</v>
      </c>
      <c r="F37" s="13">
        <v>189465</v>
      </c>
      <c r="G37" s="14">
        <v>1</v>
      </c>
      <c r="H37" s="13">
        <f t="shared" si="3"/>
        <v>0</v>
      </c>
      <c r="I37" s="13">
        <v>206091</v>
      </c>
      <c r="J37" s="14">
        <v>1</v>
      </c>
      <c r="K37" s="13">
        <f t="shared" si="4"/>
        <v>0</v>
      </c>
      <c r="L37" s="13">
        <f t="shared" si="5"/>
        <v>0</v>
      </c>
    </row>
    <row r="38" spans="1:12" x14ac:dyDescent="0.2">
      <c r="A38" s="11">
        <v>56002</v>
      </c>
      <c r="B38" s="11" t="s">
        <v>140</v>
      </c>
      <c r="C38" s="12">
        <v>158</v>
      </c>
      <c r="D38" s="13">
        <v>130935.83720000001</v>
      </c>
      <c r="E38" s="13">
        <v>131472.48313146096</v>
      </c>
      <c r="F38" s="13">
        <v>133392</v>
      </c>
      <c r="G38" s="14">
        <v>0.13</v>
      </c>
      <c r="H38" s="13">
        <f t="shared" si="3"/>
        <v>0</v>
      </c>
      <c r="I38" s="13">
        <v>146541</v>
      </c>
      <c r="J38" s="14">
        <v>0.13</v>
      </c>
      <c r="K38" s="13">
        <f t="shared" si="4"/>
        <v>0</v>
      </c>
      <c r="L38" s="13">
        <f t="shared" si="5"/>
        <v>0</v>
      </c>
    </row>
    <row r="39" spans="1:12" x14ac:dyDescent="0.2">
      <c r="A39" s="11">
        <v>51001</v>
      </c>
      <c r="B39" s="11" t="s">
        <v>125</v>
      </c>
      <c r="C39" s="12">
        <v>2610</v>
      </c>
      <c r="D39" s="13">
        <v>1861567.3740000001</v>
      </c>
      <c r="E39" s="13">
        <v>0</v>
      </c>
      <c r="F39" s="13">
        <v>228563</v>
      </c>
      <c r="G39" s="14">
        <v>1</v>
      </c>
      <c r="H39" s="13">
        <f t="shared" si="3"/>
        <v>702221</v>
      </c>
      <c r="I39" s="13">
        <v>237058</v>
      </c>
      <c r="J39" s="14">
        <v>1</v>
      </c>
      <c r="K39" s="13">
        <f t="shared" si="4"/>
        <v>693726</v>
      </c>
      <c r="L39" s="13">
        <f t="shared" si="5"/>
        <v>1395947</v>
      </c>
    </row>
    <row r="40" spans="1:12" x14ac:dyDescent="0.2">
      <c r="A40" s="11">
        <v>64002</v>
      </c>
      <c r="B40" s="11" t="s">
        <v>161</v>
      </c>
      <c r="C40" s="12">
        <v>335</v>
      </c>
      <c r="D40" s="13">
        <v>200099.889</v>
      </c>
      <c r="E40" s="13">
        <v>93752.937601376732</v>
      </c>
      <c r="F40" s="13">
        <v>49360</v>
      </c>
      <c r="G40" s="14">
        <v>1</v>
      </c>
      <c r="H40" s="13">
        <f t="shared" si="3"/>
        <v>3813</v>
      </c>
      <c r="I40" s="13">
        <v>50740</v>
      </c>
      <c r="J40" s="14">
        <v>1</v>
      </c>
      <c r="K40" s="13">
        <f t="shared" si="4"/>
        <v>2433</v>
      </c>
      <c r="L40" s="13">
        <f t="shared" si="5"/>
        <v>6246</v>
      </c>
    </row>
    <row r="41" spans="1:12" x14ac:dyDescent="0.2">
      <c r="A41" s="11">
        <v>20001</v>
      </c>
      <c r="B41" s="11" t="s">
        <v>57</v>
      </c>
      <c r="C41" s="12">
        <v>293</v>
      </c>
      <c r="D41" s="13">
        <v>475527.04619999998</v>
      </c>
      <c r="E41" s="13">
        <v>81179.892622366111</v>
      </c>
      <c r="F41" s="13">
        <v>47445</v>
      </c>
      <c r="G41" s="14">
        <v>1</v>
      </c>
      <c r="H41" s="13">
        <f t="shared" si="3"/>
        <v>149729</v>
      </c>
      <c r="I41" s="13">
        <v>50560</v>
      </c>
      <c r="J41" s="14">
        <v>1</v>
      </c>
      <c r="K41" s="13">
        <f t="shared" si="4"/>
        <v>146614</v>
      </c>
      <c r="L41" s="13">
        <f t="shared" si="5"/>
        <v>296343</v>
      </c>
    </row>
    <row r="42" spans="1:12" x14ac:dyDescent="0.2">
      <c r="A42" s="11">
        <v>23001</v>
      </c>
      <c r="B42" s="11" t="s">
        <v>64</v>
      </c>
      <c r="C42" s="12">
        <v>156.04999999999998</v>
      </c>
      <c r="D42" s="13">
        <v>126373.67306999999</v>
      </c>
      <c r="E42" s="13">
        <v>0</v>
      </c>
      <c r="F42" s="13">
        <v>57875</v>
      </c>
      <c r="G42" s="14">
        <v>1</v>
      </c>
      <c r="H42" s="13">
        <f t="shared" si="3"/>
        <v>5312</v>
      </c>
      <c r="I42" s="13">
        <v>60808</v>
      </c>
      <c r="J42" s="14">
        <v>1</v>
      </c>
      <c r="K42" s="13">
        <f t="shared" si="4"/>
        <v>2379</v>
      </c>
      <c r="L42" s="13">
        <f t="shared" si="5"/>
        <v>7691</v>
      </c>
    </row>
    <row r="43" spans="1:12" x14ac:dyDescent="0.2">
      <c r="A43" s="11">
        <v>22005</v>
      </c>
      <c r="B43" s="11" t="s">
        <v>62</v>
      </c>
      <c r="C43" s="12">
        <v>142.96</v>
      </c>
      <c r="D43" s="13">
        <v>71065.802064000003</v>
      </c>
      <c r="E43" s="13">
        <v>308485.28240572871</v>
      </c>
      <c r="F43" s="13">
        <v>116579</v>
      </c>
      <c r="G43" s="14">
        <v>0.19</v>
      </c>
      <c r="H43" s="13">
        <f t="shared" si="3"/>
        <v>0</v>
      </c>
      <c r="I43" s="13">
        <v>129897</v>
      </c>
      <c r="J43" s="14">
        <v>0.12</v>
      </c>
      <c r="K43" s="13">
        <f t="shared" si="4"/>
        <v>0</v>
      </c>
      <c r="L43" s="13">
        <f t="shared" si="5"/>
        <v>0</v>
      </c>
    </row>
    <row r="44" spans="1:12" x14ac:dyDescent="0.2">
      <c r="A44" s="11">
        <v>16002</v>
      </c>
      <c r="B44" s="11" t="s">
        <v>50</v>
      </c>
      <c r="C44" s="12">
        <v>28</v>
      </c>
      <c r="D44" s="13">
        <v>12063.895200000001</v>
      </c>
      <c r="E44" s="13">
        <v>0</v>
      </c>
      <c r="F44" s="13">
        <v>17806</v>
      </c>
      <c r="G44" s="14">
        <v>0.28000000000000003</v>
      </c>
      <c r="H44" s="13">
        <f t="shared" si="3"/>
        <v>0</v>
      </c>
      <c r="I44" s="13">
        <v>18685</v>
      </c>
      <c r="J44" s="14">
        <v>0.27</v>
      </c>
      <c r="K44" s="13">
        <f t="shared" si="4"/>
        <v>0</v>
      </c>
      <c r="L44" s="13">
        <f t="shared" si="5"/>
        <v>0</v>
      </c>
    </row>
    <row r="45" spans="1:12" x14ac:dyDescent="0.2">
      <c r="A45" s="11">
        <v>61007</v>
      </c>
      <c r="B45" s="11" t="s">
        <v>155</v>
      </c>
      <c r="C45" s="12">
        <v>719</v>
      </c>
      <c r="D45" s="13">
        <v>563633.59459999995</v>
      </c>
      <c r="E45" s="13">
        <v>0</v>
      </c>
      <c r="F45" s="13">
        <v>217980</v>
      </c>
      <c r="G45" s="14">
        <v>1</v>
      </c>
      <c r="H45" s="13">
        <f t="shared" si="3"/>
        <v>63837</v>
      </c>
      <c r="I45" s="13">
        <v>226376</v>
      </c>
      <c r="J45" s="14">
        <v>1</v>
      </c>
      <c r="K45" s="13">
        <f t="shared" si="4"/>
        <v>55441</v>
      </c>
      <c r="L45" s="13">
        <f t="shared" si="5"/>
        <v>119278</v>
      </c>
    </row>
    <row r="46" spans="1:12" x14ac:dyDescent="0.2">
      <c r="A46" s="11">
        <v>5003</v>
      </c>
      <c r="B46" s="11" t="s">
        <v>23</v>
      </c>
      <c r="C46" s="12">
        <v>297</v>
      </c>
      <c r="D46" s="13">
        <v>178664.45980000001</v>
      </c>
      <c r="E46" s="13">
        <v>0</v>
      </c>
      <c r="F46" s="13">
        <v>103628</v>
      </c>
      <c r="G46" s="14">
        <v>1</v>
      </c>
      <c r="H46" s="13">
        <f t="shared" si="3"/>
        <v>0</v>
      </c>
      <c r="I46" s="13">
        <v>145680</v>
      </c>
      <c r="J46" s="14">
        <v>1</v>
      </c>
      <c r="K46" s="13">
        <f t="shared" si="4"/>
        <v>0</v>
      </c>
      <c r="L46" s="13">
        <f t="shared" si="5"/>
        <v>0</v>
      </c>
    </row>
    <row r="47" spans="1:12" x14ac:dyDescent="0.2">
      <c r="A47" s="11">
        <v>28002</v>
      </c>
      <c r="B47" s="11" t="s">
        <v>76</v>
      </c>
      <c r="C47" s="12">
        <v>250</v>
      </c>
      <c r="D47" s="13">
        <v>172948.35</v>
      </c>
      <c r="E47" s="13">
        <v>0</v>
      </c>
      <c r="F47" s="13">
        <v>110232</v>
      </c>
      <c r="G47" s="14">
        <v>1</v>
      </c>
      <c r="H47" s="13">
        <f t="shared" si="3"/>
        <v>0</v>
      </c>
      <c r="I47" s="13">
        <v>120391</v>
      </c>
      <c r="J47" s="14">
        <v>1</v>
      </c>
      <c r="K47" s="13">
        <f t="shared" si="4"/>
        <v>0</v>
      </c>
      <c r="L47" s="13">
        <f t="shared" si="5"/>
        <v>0</v>
      </c>
    </row>
    <row r="48" spans="1:12" x14ac:dyDescent="0.2">
      <c r="A48" s="11">
        <v>17001</v>
      </c>
      <c r="B48" s="11" t="s">
        <v>51</v>
      </c>
      <c r="C48" s="12">
        <v>233</v>
      </c>
      <c r="D48" s="13">
        <v>147743.84220000001</v>
      </c>
      <c r="E48" s="13">
        <v>61229.94</v>
      </c>
      <c r="F48" s="13">
        <v>49610</v>
      </c>
      <c r="G48" s="14">
        <v>1</v>
      </c>
      <c r="H48" s="13">
        <f t="shared" si="3"/>
        <v>0</v>
      </c>
      <c r="I48" s="13">
        <v>53242</v>
      </c>
      <c r="J48" s="14">
        <v>1</v>
      </c>
      <c r="K48" s="13">
        <f t="shared" si="4"/>
        <v>0</v>
      </c>
      <c r="L48" s="13">
        <f t="shared" si="5"/>
        <v>0</v>
      </c>
    </row>
    <row r="49" spans="1:12" x14ac:dyDescent="0.2">
      <c r="A49" s="11">
        <v>44001</v>
      </c>
      <c r="B49" s="11" t="s">
        <v>108</v>
      </c>
      <c r="C49" s="12">
        <v>168</v>
      </c>
      <c r="D49" s="13">
        <v>98711.371199999994</v>
      </c>
      <c r="E49" s="13">
        <v>107958.74055036815</v>
      </c>
      <c r="F49" s="13">
        <v>118736</v>
      </c>
      <c r="G49" s="14">
        <v>0.57999999999999996</v>
      </c>
      <c r="H49" s="13">
        <f t="shared" si="3"/>
        <v>0</v>
      </c>
      <c r="I49" s="13">
        <v>130312</v>
      </c>
      <c r="J49" s="14">
        <v>0.57999999999999996</v>
      </c>
      <c r="K49" s="13">
        <f t="shared" si="4"/>
        <v>0</v>
      </c>
      <c r="L49" s="13">
        <f t="shared" si="5"/>
        <v>0</v>
      </c>
    </row>
    <row r="50" spans="1:12" x14ac:dyDescent="0.2">
      <c r="A50" s="11">
        <v>46002</v>
      </c>
      <c r="B50" s="11" t="s">
        <v>113</v>
      </c>
      <c r="C50" s="12">
        <v>224</v>
      </c>
      <c r="D50" s="13">
        <v>105982.16160000001</v>
      </c>
      <c r="E50" s="13">
        <v>0</v>
      </c>
      <c r="F50" s="13">
        <v>37052</v>
      </c>
      <c r="G50" s="14">
        <v>1</v>
      </c>
      <c r="H50" s="13">
        <f t="shared" si="3"/>
        <v>15939</v>
      </c>
      <c r="I50" s="13">
        <v>39856</v>
      </c>
      <c r="J50" s="14">
        <v>1</v>
      </c>
      <c r="K50" s="13">
        <f t="shared" si="4"/>
        <v>13135</v>
      </c>
      <c r="L50" s="13">
        <f t="shared" si="5"/>
        <v>29074</v>
      </c>
    </row>
    <row r="51" spans="1:12" x14ac:dyDescent="0.2">
      <c r="A51" s="11">
        <v>24004</v>
      </c>
      <c r="B51" s="11" t="s">
        <v>67</v>
      </c>
      <c r="C51" s="12">
        <v>326</v>
      </c>
      <c r="D51" s="13">
        <v>285093.2084</v>
      </c>
      <c r="E51" s="13">
        <v>154063.09269352461</v>
      </c>
      <c r="F51" s="13">
        <v>212372</v>
      </c>
      <c r="G51" s="14">
        <v>0.42</v>
      </c>
      <c r="H51" s="13">
        <f t="shared" si="3"/>
        <v>0</v>
      </c>
      <c r="I51" s="13">
        <v>231753</v>
      </c>
      <c r="J51" s="14">
        <v>0.5</v>
      </c>
      <c r="K51" s="13">
        <f t="shared" si="4"/>
        <v>0</v>
      </c>
      <c r="L51" s="13">
        <f t="shared" si="5"/>
        <v>0</v>
      </c>
    </row>
    <row r="52" spans="1:12" x14ac:dyDescent="0.2">
      <c r="A52" s="11">
        <v>50003</v>
      </c>
      <c r="B52" s="11" t="s">
        <v>123</v>
      </c>
      <c r="C52" s="12">
        <v>651</v>
      </c>
      <c r="D52" s="13">
        <v>626063.56339999998</v>
      </c>
      <c r="E52" s="13">
        <v>0</v>
      </c>
      <c r="F52" s="13">
        <v>175423</v>
      </c>
      <c r="G52" s="14">
        <v>1</v>
      </c>
      <c r="H52" s="13">
        <f t="shared" si="3"/>
        <v>137609</v>
      </c>
      <c r="I52" s="13">
        <v>185974</v>
      </c>
      <c r="J52" s="14">
        <v>1</v>
      </c>
      <c r="K52" s="13">
        <f t="shared" si="4"/>
        <v>127058</v>
      </c>
      <c r="L52" s="13">
        <f t="shared" si="5"/>
        <v>264667</v>
      </c>
    </row>
    <row r="53" spans="1:12" x14ac:dyDescent="0.2">
      <c r="A53" s="11">
        <v>14001</v>
      </c>
      <c r="B53" s="11" t="s">
        <v>42</v>
      </c>
      <c r="C53" s="12">
        <v>215</v>
      </c>
      <c r="D53" s="13">
        <v>156527.48100000003</v>
      </c>
      <c r="E53" s="13">
        <v>0</v>
      </c>
      <c r="F53" s="13">
        <v>47539</v>
      </c>
      <c r="G53" s="14">
        <v>1</v>
      </c>
      <c r="H53" s="13">
        <f t="shared" si="3"/>
        <v>30725</v>
      </c>
      <c r="I53" s="13">
        <v>50819</v>
      </c>
      <c r="J53" s="14">
        <v>1</v>
      </c>
      <c r="K53" s="13">
        <f t="shared" si="4"/>
        <v>27445</v>
      </c>
      <c r="L53" s="13">
        <f t="shared" si="5"/>
        <v>58170</v>
      </c>
    </row>
    <row r="54" spans="1:12" x14ac:dyDescent="0.2">
      <c r="A54" s="11">
        <v>6002</v>
      </c>
      <c r="B54" s="11" t="s">
        <v>27</v>
      </c>
      <c r="C54" s="12">
        <v>184.99</v>
      </c>
      <c r="D54" s="13">
        <v>132807.570466</v>
      </c>
      <c r="E54" s="13">
        <v>242247.45</v>
      </c>
      <c r="F54" s="13">
        <v>75804</v>
      </c>
      <c r="G54" s="14">
        <v>0.75</v>
      </c>
      <c r="H54" s="13">
        <f t="shared" si="3"/>
        <v>0</v>
      </c>
      <c r="I54" s="13">
        <v>81859</v>
      </c>
      <c r="J54" s="14">
        <v>0.75</v>
      </c>
      <c r="K54" s="13">
        <f t="shared" si="4"/>
        <v>0</v>
      </c>
      <c r="L54" s="13">
        <f t="shared" si="5"/>
        <v>0</v>
      </c>
    </row>
    <row r="55" spans="1:12" x14ac:dyDescent="0.2">
      <c r="A55" s="11">
        <v>33001</v>
      </c>
      <c r="B55" s="11" t="s">
        <v>83</v>
      </c>
      <c r="C55" s="12">
        <v>435.87</v>
      </c>
      <c r="D55" s="13">
        <v>270950.07145799999</v>
      </c>
      <c r="E55" s="13">
        <v>0</v>
      </c>
      <c r="F55" s="13">
        <v>138870</v>
      </c>
      <c r="G55" s="14">
        <v>1</v>
      </c>
      <c r="H55" s="13">
        <f t="shared" si="3"/>
        <v>0</v>
      </c>
      <c r="I55" s="13">
        <v>149170</v>
      </c>
      <c r="J55" s="14">
        <v>1</v>
      </c>
      <c r="K55" s="13">
        <f t="shared" si="4"/>
        <v>0</v>
      </c>
      <c r="L55" s="13">
        <f t="shared" si="5"/>
        <v>0</v>
      </c>
    </row>
    <row r="56" spans="1:12" x14ac:dyDescent="0.2">
      <c r="A56" s="11">
        <v>49004</v>
      </c>
      <c r="B56" s="11" t="s">
        <v>119</v>
      </c>
      <c r="C56" s="12">
        <v>531</v>
      </c>
      <c r="D56" s="13">
        <v>386849.15540000005</v>
      </c>
      <c r="E56" s="13">
        <v>0</v>
      </c>
      <c r="F56" s="13">
        <v>123133</v>
      </c>
      <c r="G56" s="14">
        <v>1</v>
      </c>
      <c r="H56" s="13">
        <f t="shared" si="3"/>
        <v>70292</v>
      </c>
      <c r="I56" s="13">
        <v>123245</v>
      </c>
      <c r="J56" s="14">
        <v>1</v>
      </c>
      <c r="K56" s="13">
        <f t="shared" si="4"/>
        <v>70180</v>
      </c>
      <c r="L56" s="13">
        <f t="shared" si="5"/>
        <v>140472</v>
      </c>
    </row>
    <row r="57" spans="1:12" x14ac:dyDescent="0.2">
      <c r="A57" s="11">
        <v>63001</v>
      </c>
      <c r="B57" s="11" t="s">
        <v>159</v>
      </c>
      <c r="C57" s="12">
        <v>272</v>
      </c>
      <c r="D57" s="13">
        <v>200317.12479999999</v>
      </c>
      <c r="E57" s="13">
        <v>0</v>
      </c>
      <c r="F57" s="13">
        <v>47878</v>
      </c>
      <c r="G57" s="14">
        <v>1</v>
      </c>
      <c r="H57" s="13">
        <f t="shared" si="3"/>
        <v>52281</v>
      </c>
      <c r="I57" s="13">
        <v>51175</v>
      </c>
      <c r="J57" s="14">
        <v>1</v>
      </c>
      <c r="K57" s="13">
        <f t="shared" si="4"/>
        <v>48984</v>
      </c>
      <c r="L57" s="13">
        <f t="shared" si="5"/>
        <v>101265</v>
      </c>
    </row>
    <row r="58" spans="1:12" x14ac:dyDescent="0.2">
      <c r="A58" s="11">
        <v>53001</v>
      </c>
      <c r="B58" s="11" t="s">
        <v>132</v>
      </c>
      <c r="C58" s="12">
        <v>244</v>
      </c>
      <c r="D58" s="13">
        <v>195668.22960000002</v>
      </c>
      <c r="E58" s="13">
        <v>0</v>
      </c>
      <c r="F58" s="13">
        <v>77084</v>
      </c>
      <c r="G58" s="14">
        <v>0.25</v>
      </c>
      <c r="H58" s="13">
        <f t="shared" si="3"/>
        <v>5188</v>
      </c>
      <c r="I58" s="13">
        <v>85003</v>
      </c>
      <c r="J58" s="14">
        <v>1</v>
      </c>
      <c r="K58" s="13">
        <f t="shared" si="4"/>
        <v>12831</v>
      </c>
      <c r="L58" s="13">
        <f t="shared" si="5"/>
        <v>18019</v>
      </c>
    </row>
    <row r="59" spans="1:12" x14ac:dyDescent="0.2">
      <c r="A59" s="11">
        <v>25003</v>
      </c>
      <c r="B59" s="11" t="s">
        <v>69</v>
      </c>
      <c r="C59" s="12">
        <v>155</v>
      </c>
      <c r="D59" s="13">
        <v>119886.277</v>
      </c>
      <c r="E59" s="13">
        <v>39353.899999999994</v>
      </c>
      <c r="F59" s="13">
        <v>82318</v>
      </c>
      <c r="G59" s="14">
        <v>1</v>
      </c>
      <c r="H59" s="13">
        <f t="shared" si="3"/>
        <v>0</v>
      </c>
      <c r="I59" s="13">
        <v>94049</v>
      </c>
      <c r="J59" s="14">
        <v>1</v>
      </c>
      <c r="K59" s="13">
        <f t="shared" si="4"/>
        <v>0</v>
      </c>
      <c r="L59" s="13">
        <f t="shared" si="5"/>
        <v>0</v>
      </c>
    </row>
    <row r="60" spans="1:12" x14ac:dyDescent="0.2">
      <c r="A60" s="11">
        <v>26004</v>
      </c>
      <c r="B60" s="11" t="s">
        <v>72</v>
      </c>
      <c r="C60" s="12">
        <v>380</v>
      </c>
      <c r="D60" s="13">
        <v>347543.29200000002</v>
      </c>
      <c r="E60" s="13">
        <v>0</v>
      </c>
      <c r="F60" s="13">
        <v>110939</v>
      </c>
      <c r="G60" s="14">
        <v>1</v>
      </c>
      <c r="H60" s="13">
        <f t="shared" si="3"/>
        <v>62833</v>
      </c>
      <c r="I60" s="13">
        <v>110692</v>
      </c>
      <c r="J60" s="14">
        <v>1</v>
      </c>
      <c r="K60" s="13">
        <f t="shared" si="4"/>
        <v>63080</v>
      </c>
      <c r="L60" s="13">
        <f t="shared" si="5"/>
        <v>125913</v>
      </c>
    </row>
    <row r="61" spans="1:12" x14ac:dyDescent="0.2">
      <c r="A61" s="11">
        <v>6006</v>
      </c>
      <c r="B61" s="11" t="s">
        <v>29</v>
      </c>
      <c r="C61" s="12">
        <v>624</v>
      </c>
      <c r="D61" s="13">
        <v>450351.52159999998</v>
      </c>
      <c r="E61" s="13">
        <v>74993.659541924659</v>
      </c>
      <c r="F61" s="13">
        <v>322056</v>
      </c>
      <c r="G61" s="14">
        <v>0.79</v>
      </c>
      <c r="H61" s="13">
        <f t="shared" si="3"/>
        <v>0</v>
      </c>
      <c r="I61" s="13">
        <v>359330</v>
      </c>
      <c r="J61" s="14">
        <v>0.71</v>
      </c>
      <c r="K61" s="13">
        <f t="shared" si="4"/>
        <v>0</v>
      </c>
      <c r="L61" s="13">
        <f t="shared" si="5"/>
        <v>0</v>
      </c>
    </row>
    <row r="62" spans="1:12" x14ac:dyDescent="0.2">
      <c r="A62" s="11">
        <v>27001</v>
      </c>
      <c r="B62" s="11" t="s">
        <v>74</v>
      </c>
      <c r="C62" s="12">
        <v>297</v>
      </c>
      <c r="D62" s="13">
        <v>181324.45980000001</v>
      </c>
      <c r="E62" s="13">
        <v>311819.25915092952</v>
      </c>
      <c r="F62" s="13">
        <v>152156</v>
      </c>
      <c r="G62" s="14">
        <v>0.83</v>
      </c>
      <c r="H62" s="13">
        <f t="shared" si="3"/>
        <v>0</v>
      </c>
      <c r="I62" s="13">
        <v>161348</v>
      </c>
      <c r="J62" s="14">
        <v>0.79</v>
      </c>
      <c r="K62" s="13">
        <f t="shared" si="4"/>
        <v>0</v>
      </c>
      <c r="L62" s="13">
        <f t="shared" si="5"/>
        <v>0</v>
      </c>
    </row>
    <row r="63" spans="1:12" x14ac:dyDescent="0.2">
      <c r="A63" s="11">
        <v>28003</v>
      </c>
      <c r="B63" s="11" t="s">
        <v>77</v>
      </c>
      <c r="C63" s="12">
        <v>711</v>
      </c>
      <c r="D63" s="13">
        <v>491915.76740000001</v>
      </c>
      <c r="E63" s="13">
        <v>0</v>
      </c>
      <c r="F63" s="13">
        <v>178200</v>
      </c>
      <c r="G63" s="14">
        <v>1</v>
      </c>
      <c r="H63" s="13">
        <f t="shared" si="3"/>
        <v>67758</v>
      </c>
      <c r="I63" s="13">
        <v>195722</v>
      </c>
      <c r="J63" s="14">
        <v>1</v>
      </c>
      <c r="K63" s="13">
        <f t="shared" si="4"/>
        <v>50236</v>
      </c>
      <c r="L63" s="13">
        <f t="shared" si="5"/>
        <v>117994</v>
      </c>
    </row>
    <row r="64" spans="1:12" x14ac:dyDescent="0.2">
      <c r="A64" s="11">
        <v>30001</v>
      </c>
      <c r="B64" s="11" t="s">
        <v>79</v>
      </c>
      <c r="C64" s="12">
        <v>402.23</v>
      </c>
      <c r="D64" s="13">
        <v>359885.16308199998</v>
      </c>
      <c r="E64" s="13">
        <v>0</v>
      </c>
      <c r="F64" s="13">
        <v>114800</v>
      </c>
      <c r="G64" s="14">
        <v>1</v>
      </c>
      <c r="H64" s="13">
        <f t="shared" si="3"/>
        <v>65143</v>
      </c>
      <c r="I64" s="13">
        <v>121290</v>
      </c>
      <c r="J64" s="14">
        <v>1</v>
      </c>
      <c r="K64" s="13">
        <f t="shared" si="4"/>
        <v>58653</v>
      </c>
      <c r="L64" s="13">
        <f t="shared" si="5"/>
        <v>123796</v>
      </c>
    </row>
    <row r="65" spans="1:12" x14ac:dyDescent="0.2">
      <c r="A65" s="11">
        <v>31001</v>
      </c>
      <c r="B65" s="11" t="s">
        <v>81</v>
      </c>
      <c r="C65" s="12">
        <v>193.6</v>
      </c>
      <c r="D65" s="13">
        <v>102355.21824</v>
      </c>
      <c r="E65" s="13">
        <v>130666.67000000001</v>
      </c>
      <c r="F65" s="13">
        <v>114489</v>
      </c>
      <c r="G65" s="14">
        <v>0.66</v>
      </c>
      <c r="H65" s="13">
        <f t="shared" si="3"/>
        <v>0</v>
      </c>
      <c r="I65" s="13">
        <v>117273</v>
      </c>
      <c r="J65" s="14">
        <v>0.67</v>
      </c>
      <c r="K65" s="13">
        <f t="shared" si="4"/>
        <v>0</v>
      </c>
      <c r="L65" s="13">
        <f t="shared" si="5"/>
        <v>0</v>
      </c>
    </row>
    <row r="66" spans="1:12" x14ac:dyDescent="0.2">
      <c r="A66" s="11">
        <v>41002</v>
      </c>
      <c r="B66" s="11" t="s">
        <v>101</v>
      </c>
      <c r="C66" s="12">
        <v>3210.4500000000003</v>
      </c>
      <c r="D66" s="13">
        <v>2277940.2980300002</v>
      </c>
      <c r="E66" s="13">
        <v>0</v>
      </c>
      <c r="F66" s="13">
        <v>778422</v>
      </c>
      <c r="G66" s="14">
        <v>1</v>
      </c>
      <c r="H66" s="13">
        <f t="shared" ref="H66:H97" si="6">IF((((0.5*D66-F66)*G66)-(E66*0.5))&lt;0,0,ROUND((((0.5*D66-F66)*G66)-(E66*0.5)),0))</f>
        <v>360548</v>
      </c>
      <c r="I66" s="13">
        <v>810259</v>
      </c>
      <c r="J66" s="14">
        <v>1</v>
      </c>
      <c r="K66" s="13">
        <f t="shared" ref="K66:K97" si="7">IF((((0.5*D66-I66)*J66)-(E66*0.5))&lt;0,0,ROUND((((0.5*D66-I66)*J66)-(E66*0.5)),0))</f>
        <v>328711</v>
      </c>
      <c r="L66" s="13">
        <f t="shared" ref="L66:L97" si="8">K66+H66</f>
        <v>689259</v>
      </c>
    </row>
    <row r="67" spans="1:12" x14ac:dyDescent="0.2">
      <c r="A67" s="11">
        <v>14002</v>
      </c>
      <c r="B67" s="11" t="s">
        <v>43</v>
      </c>
      <c r="C67" s="12">
        <v>158</v>
      </c>
      <c r="D67" s="13">
        <v>81238.837200000009</v>
      </c>
      <c r="E67" s="13">
        <v>4375.1200000000026</v>
      </c>
      <c r="F67" s="13">
        <v>38209</v>
      </c>
      <c r="G67" s="14">
        <v>1</v>
      </c>
      <c r="H67" s="13">
        <f t="shared" si="6"/>
        <v>223</v>
      </c>
      <c r="I67" s="13">
        <v>40686</v>
      </c>
      <c r="J67" s="14">
        <v>1</v>
      </c>
      <c r="K67" s="13">
        <f t="shared" si="7"/>
        <v>0</v>
      </c>
      <c r="L67" s="13">
        <f t="shared" si="8"/>
        <v>223</v>
      </c>
    </row>
    <row r="68" spans="1:12" x14ac:dyDescent="0.2">
      <c r="A68" s="11">
        <v>10001</v>
      </c>
      <c r="B68" s="11" t="s">
        <v>34</v>
      </c>
      <c r="C68" s="12">
        <v>124</v>
      </c>
      <c r="D68" s="13">
        <v>109138.8216</v>
      </c>
      <c r="E68" s="13">
        <v>0</v>
      </c>
      <c r="F68" s="13">
        <v>48352</v>
      </c>
      <c r="G68" s="14">
        <v>1</v>
      </c>
      <c r="H68" s="13">
        <f t="shared" si="6"/>
        <v>6217</v>
      </c>
      <c r="I68" s="13">
        <v>54182</v>
      </c>
      <c r="J68" s="14">
        <v>1</v>
      </c>
      <c r="K68" s="13">
        <f t="shared" si="7"/>
        <v>387</v>
      </c>
      <c r="L68" s="13">
        <f t="shared" si="8"/>
        <v>6604</v>
      </c>
    </row>
    <row r="69" spans="1:12" x14ac:dyDescent="0.2">
      <c r="A69" s="11">
        <v>34002</v>
      </c>
      <c r="B69" s="11" t="s">
        <v>87</v>
      </c>
      <c r="C69" s="12">
        <v>297</v>
      </c>
      <c r="D69" s="13">
        <v>215435.45980000001</v>
      </c>
      <c r="E69" s="13">
        <v>914817.54525455169</v>
      </c>
      <c r="F69" s="13">
        <v>214762</v>
      </c>
      <c r="G69" s="14">
        <v>0.83</v>
      </c>
      <c r="H69" s="13">
        <f t="shared" si="6"/>
        <v>0</v>
      </c>
      <c r="I69" s="13">
        <v>226961</v>
      </c>
      <c r="J69" s="14">
        <v>0.83</v>
      </c>
      <c r="K69" s="13">
        <f t="shared" si="7"/>
        <v>0</v>
      </c>
      <c r="L69" s="13">
        <f t="shared" si="8"/>
        <v>0</v>
      </c>
    </row>
    <row r="70" spans="1:12" x14ac:dyDescent="0.2">
      <c r="A70" s="11">
        <v>51002</v>
      </c>
      <c r="B70" s="11" t="s">
        <v>126</v>
      </c>
      <c r="C70" s="12">
        <v>515</v>
      </c>
      <c r="D70" s="13">
        <v>335483.50100000005</v>
      </c>
      <c r="E70" s="13">
        <v>170648.10838310738</v>
      </c>
      <c r="F70" s="13">
        <v>269440</v>
      </c>
      <c r="G70" s="14">
        <v>1</v>
      </c>
      <c r="H70" s="13">
        <f t="shared" si="6"/>
        <v>0</v>
      </c>
      <c r="I70" s="13">
        <v>267470</v>
      </c>
      <c r="J70" s="14">
        <v>1</v>
      </c>
      <c r="K70" s="13">
        <f t="shared" si="7"/>
        <v>0</v>
      </c>
      <c r="L70" s="13">
        <f t="shared" si="8"/>
        <v>0</v>
      </c>
    </row>
    <row r="71" spans="1:12" x14ac:dyDescent="0.2">
      <c r="A71" s="11">
        <v>56006</v>
      </c>
      <c r="B71" s="11" t="s">
        <v>142</v>
      </c>
      <c r="C71" s="12">
        <v>227</v>
      </c>
      <c r="D71" s="13">
        <v>165094.7218</v>
      </c>
      <c r="E71" s="13">
        <v>166059.13975975188</v>
      </c>
      <c r="F71" s="13">
        <v>158734</v>
      </c>
      <c r="G71" s="14">
        <v>0.52</v>
      </c>
      <c r="H71" s="13">
        <f t="shared" si="6"/>
        <v>0</v>
      </c>
      <c r="I71" s="13">
        <v>173937</v>
      </c>
      <c r="J71" s="14">
        <v>0.47</v>
      </c>
      <c r="K71" s="13">
        <f t="shared" si="7"/>
        <v>0</v>
      </c>
      <c r="L71" s="13">
        <f t="shared" si="8"/>
        <v>0</v>
      </c>
    </row>
    <row r="72" spans="1:12" x14ac:dyDescent="0.2">
      <c r="A72" s="11">
        <v>23002</v>
      </c>
      <c r="B72" s="11" t="s">
        <v>65</v>
      </c>
      <c r="C72" s="12">
        <v>831.88</v>
      </c>
      <c r="D72" s="13">
        <v>713969.32639200008</v>
      </c>
      <c r="E72" s="13">
        <v>36819.976037835848</v>
      </c>
      <c r="F72" s="13">
        <v>174523</v>
      </c>
      <c r="G72" s="14">
        <v>1</v>
      </c>
      <c r="H72" s="13">
        <f t="shared" si="6"/>
        <v>164052</v>
      </c>
      <c r="I72" s="13">
        <v>199507</v>
      </c>
      <c r="J72" s="14">
        <v>1</v>
      </c>
      <c r="K72" s="13">
        <f t="shared" si="7"/>
        <v>139068</v>
      </c>
      <c r="L72" s="13">
        <f t="shared" si="8"/>
        <v>303120</v>
      </c>
    </row>
    <row r="73" spans="1:12" x14ac:dyDescent="0.2">
      <c r="A73" s="11">
        <v>53002</v>
      </c>
      <c r="B73" s="11" t="s">
        <v>133</v>
      </c>
      <c r="C73" s="12">
        <v>133</v>
      </c>
      <c r="D73" s="13">
        <v>108351.5022</v>
      </c>
      <c r="E73" s="13">
        <v>69660.577384287346</v>
      </c>
      <c r="F73" s="13">
        <v>151579</v>
      </c>
      <c r="G73" s="14">
        <v>0.54</v>
      </c>
      <c r="H73" s="13">
        <f t="shared" si="6"/>
        <v>0</v>
      </c>
      <c r="I73" s="13">
        <v>165465</v>
      </c>
      <c r="J73" s="14">
        <v>0.53</v>
      </c>
      <c r="K73" s="13">
        <f t="shared" si="7"/>
        <v>0</v>
      </c>
      <c r="L73" s="13">
        <f t="shared" si="8"/>
        <v>0</v>
      </c>
    </row>
    <row r="74" spans="1:12" x14ac:dyDescent="0.2">
      <c r="A74" s="11">
        <v>48003</v>
      </c>
      <c r="B74" s="11" t="s">
        <v>115</v>
      </c>
      <c r="C74" s="12">
        <v>389.63</v>
      </c>
      <c r="D74" s="13">
        <v>330170.41024200001</v>
      </c>
      <c r="E74" s="13">
        <v>101777.95826839915</v>
      </c>
      <c r="F74" s="13">
        <v>206411</v>
      </c>
      <c r="G74" s="14">
        <v>1</v>
      </c>
      <c r="H74" s="13">
        <f t="shared" si="6"/>
        <v>0</v>
      </c>
      <c r="I74" s="13">
        <v>224760</v>
      </c>
      <c r="J74" s="14">
        <v>1</v>
      </c>
      <c r="K74" s="13">
        <f t="shared" si="7"/>
        <v>0</v>
      </c>
      <c r="L74" s="13">
        <f t="shared" si="8"/>
        <v>0</v>
      </c>
    </row>
    <row r="75" spans="1:12" x14ac:dyDescent="0.2">
      <c r="A75" s="11">
        <v>60002</v>
      </c>
      <c r="B75" s="11" t="s">
        <v>149</v>
      </c>
      <c r="C75" s="12">
        <v>126.47</v>
      </c>
      <c r="D75" s="13">
        <v>96067.029498000004</v>
      </c>
      <c r="E75" s="13">
        <v>0</v>
      </c>
      <c r="F75" s="13">
        <v>56441</v>
      </c>
      <c r="G75" s="14">
        <v>1</v>
      </c>
      <c r="H75" s="13">
        <f t="shared" si="6"/>
        <v>0</v>
      </c>
      <c r="I75" s="13">
        <v>61698</v>
      </c>
      <c r="J75" s="14">
        <v>1</v>
      </c>
      <c r="K75" s="13">
        <f t="shared" si="7"/>
        <v>0</v>
      </c>
      <c r="L75" s="13">
        <f t="shared" si="8"/>
        <v>0</v>
      </c>
    </row>
    <row r="76" spans="1:12" x14ac:dyDescent="0.2">
      <c r="A76" s="11">
        <v>2002</v>
      </c>
      <c r="B76" s="11" t="s">
        <v>15</v>
      </c>
      <c r="C76" s="12">
        <v>2405.8200000000002</v>
      </c>
      <c r="D76" s="13">
        <v>1894322.7267880002</v>
      </c>
      <c r="E76" s="13">
        <v>239072.48159766005</v>
      </c>
      <c r="F76" s="13">
        <v>443969</v>
      </c>
      <c r="G76" s="14">
        <v>1</v>
      </c>
      <c r="H76" s="13">
        <f t="shared" si="6"/>
        <v>383656</v>
      </c>
      <c r="I76" s="13">
        <v>488476</v>
      </c>
      <c r="J76" s="14">
        <v>1</v>
      </c>
      <c r="K76" s="13">
        <f t="shared" si="7"/>
        <v>339149</v>
      </c>
      <c r="L76" s="13">
        <f t="shared" si="8"/>
        <v>722805</v>
      </c>
    </row>
    <row r="77" spans="1:12" x14ac:dyDescent="0.2">
      <c r="A77" s="11">
        <v>22006</v>
      </c>
      <c r="B77" s="11" t="s">
        <v>63</v>
      </c>
      <c r="C77" s="12">
        <v>380.18</v>
      </c>
      <c r="D77" s="13">
        <v>334497.84561199998</v>
      </c>
      <c r="E77" s="13">
        <v>144172.92367049441</v>
      </c>
      <c r="F77" s="13">
        <v>177269</v>
      </c>
      <c r="G77" s="14">
        <v>1</v>
      </c>
      <c r="H77" s="13">
        <f t="shared" si="6"/>
        <v>0</v>
      </c>
      <c r="I77" s="13">
        <v>192052</v>
      </c>
      <c r="J77" s="14">
        <v>1</v>
      </c>
      <c r="K77" s="13">
        <f t="shared" si="7"/>
        <v>0</v>
      </c>
      <c r="L77" s="13">
        <f t="shared" si="8"/>
        <v>0</v>
      </c>
    </row>
    <row r="78" spans="1:12" x14ac:dyDescent="0.2">
      <c r="A78" s="11">
        <v>13003</v>
      </c>
      <c r="B78" s="11" t="s">
        <v>41</v>
      </c>
      <c r="C78" s="12">
        <v>297</v>
      </c>
      <c r="D78" s="13">
        <v>232709.45980000001</v>
      </c>
      <c r="E78" s="13">
        <v>323133.9230857449</v>
      </c>
      <c r="F78" s="13">
        <v>149280</v>
      </c>
      <c r="G78" s="14">
        <v>1</v>
      </c>
      <c r="H78" s="13">
        <f t="shared" si="6"/>
        <v>0</v>
      </c>
      <c r="I78" s="13">
        <v>160228</v>
      </c>
      <c r="J78" s="14">
        <v>1</v>
      </c>
      <c r="K78" s="13">
        <f t="shared" si="7"/>
        <v>0</v>
      </c>
      <c r="L78" s="13">
        <f t="shared" si="8"/>
        <v>0</v>
      </c>
    </row>
    <row r="79" spans="1:12" x14ac:dyDescent="0.2">
      <c r="A79" s="11">
        <v>2003</v>
      </c>
      <c r="B79" s="11" t="s">
        <v>16</v>
      </c>
      <c r="C79" s="12">
        <v>222.51</v>
      </c>
      <c r="D79" s="13">
        <v>127975.190034</v>
      </c>
      <c r="E79" s="13">
        <v>145801.26</v>
      </c>
      <c r="F79" s="13">
        <v>132431</v>
      </c>
      <c r="G79" s="14">
        <v>0.72</v>
      </c>
      <c r="H79" s="13">
        <f t="shared" si="6"/>
        <v>0</v>
      </c>
      <c r="I79" s="13">
        <v>141916</v>
      </c>
      <c r="J79" s="14">
        <v>0.67</v>
      </c>
      <c r="K79" s="13">
        <f t="shared" si="7"/>
        <v>0</v>
      </c>
      <c r="L79" s="13">
        <f t="shared" si="8"/>
        <v>0</v>
      </c>
    </row>
    <row r="80" spans="1:12" x14ac:dyDescent="0.2">
      <c r="A80" s="11">
        <v>37003</v>
      </c>
      <c r="B80" s="11" t="s">
        <v>90</v>
      </c>
      <c r="C80" s="12">
        <v>181.57</v>
      </c>
      <c r="D80" s="13">
        <v>97172.051837999999</v>
      </c>
      <c r="E80" s="13">
        <v>768846.14175882679</v>
      </c>
      <c r="F80" s="13">
        <v>119749</v>
      </c>
      <c r="G80" s="14">
        <v>0.98</v>
      </c>
      <c r="H80" s="13">
        <f t="shared" si="6"/>
        <v>0</v>
      </c>
      <c r="I80" s="13">
        <v>117002</v>
      </c>
      <c r="J80" s="14">
        <v>1</v>
      </c>
      <c r="K80" s="13">
        <f t="shared" si="7"/>
        <v>0</v>
      </c>
      <c r="L80" s="13">
        <f t="shared" si="8"/>
        <v>0</v>
      </c>
    </row>
    <row r="81" spans="1:12" x14ac:dyDescent="0.2">
      <c r="A81" s="11">
        <v>35002</v>
      </c>
      <c r="B81" s="11" t="s">
        <v>88</v>
      </c>
      <c r="C81" s="12">
        <v>361</v>
      </c>
      <c r="D81" s="13">
        <v>206239.07740000001</v>
      </c>
      <c r="E81" s="13">
        <v>2610.5700111105834</v>
      </c>
      <c r="F81" s="13">
        <v>103938</v>
      </c>
      <c r="G81" s="14">
        <v>0.8</v>
      </c>
      <c r="H81" s="13">
        <f t="shared" si="6"/>
        <v>0</v>
      </c>
      <c r="I81" s="13">
        <v>113522</v>
      </c>
      <c r="J81" s="14">
        <v>1</v>
      </c>
      <c r="K81" s="13">
        <f t="shared" si="7"/>
        <v>0</v>
      </c>
      <c r="L81" s="13">
        <f t="shared" si="8"/>
        <v>0</v>
      </c>
    </row>
    <row r="82" spans="1:12" x14ac:dyDescent="0.2">
      <c r="A82" s="11">
        <v>7002</v>
      </c>
      <c r="B82" s="11" t="s">
        <v>31</v>
      </c>
      <c r="C82" s="12">
        <v>271</v>
      </c>
      <c r="D82" s="13">
        <v>164087.2714</v>
      </c>
      <c r="E82" s="13">
        <v>102423.23046002653</v>
      </c>
      <c r="F82" s="13">
        <v>116294</v>
      </c>
      <c r="G82" s="14">
        <v>0.65</v>
      </c>
      <c r="H82" s="13">
        <f t="shared" si="6"/>
        <v>0</v>
      </c>
      <c r="I82" s="13">
        <v>126542</v>
      </c>
      <c r="J82" s="14">
        <v>0.62</v>
      </c>
      <c r="K82" s="13">
        <f t="shared" si="7"/>
        <v>0</v>
      </c>
      <c r="L82" s="13">
        <f t="shared" si="8"/>
        <v>0</v>
      </c>
    </row>
    <row r="83" spans="1:12" x14ac:dyDescent="0.2">
      <c r="A83" s="11">
        <v>38003</v>
      </c>
      <c r="B83" s="11" t="s">
        <v>93</v>
      </c>
      <c r="C83" s="12">
        <v>188</v>
      </c>
      <c r="D83" s="13">
        <v>158029.43920000002</v>
      </c>
      <c r="E83" s="13">
        <v>0</v>
      </c>
      <c r="F83" s="13">
        <v>82635</v>
      </c>
      <c r="G83" s="14">
        <v>1</v>
      </c>
      <c r="H83" s="13">
        <f t="shared" si="6"/>
        <v>0</v>
      </c>
      <c r="I83" s="13">
        <v>88769</v>
      </c>
      <c r="J83" s="14">
        <v>1</v>
      </c>
      <c r="K83" s="13">
        <f t="shared" si="7"/>
        <v>0</v>
      </c>
      <c r="L83" s="13">
        <f t="shared" si="8"/>
        <v>0</v>
      </c>
    </row>
    <row r="84" spans="1:12" x14ac:dyDescent="0.2">
      <c r="A84" s="11">
        <v>45005</v>
      </c>
      <c r="B84" s="17" t="s">
        <v>111</v>
      </c>
      <c r="C84" s="12">
        <v>216</v>
      </c>
      <c r="D84" s="13">
        <v>195179.33439999999</v>
      </c>
      <c r="E84" s="13">
        <v>0</v>
      </c>
      <c r="F84" s="13">
        <v>132703</v>
      </c>
      <c r="G84" s="14">
        <v>1</v>
      </c>
      <c r="H84" s="13">
        <f t="shared" si="6"/>
        <v>0</v>
      </c>
      <c r="I84" s="13">
        <v>141014</v>
      </c>
      <c r="J84" s="14">
        <v>1</v>
      </c>
      <c r="K84" s="13">
        <f t="shared" si="7"/>
        <v>0</v>
      </c>
      <c r="L84" s="13">
        <f t="shared" si="8"/>
        <v>0</v>
      </c>
    </row>
    <row r="85" spans="1:12" x14ac:dyDescent="0.2">
      <c r="A85" s="11">
        <v>40001</v>
      </c>
      <c r="B85" s="11" t="s">
        <v>98</v>
      </c>
      <c r="C85" s="12">
        <v>845.23</v>
      </c>
      <c r="D85" s="13">
        <v>691674.21928200009</v>
      </c>
      <c r="E85" s="13">
        <v>0</v>
      </c>
      <c r="F85" s="13">
        <v>452272</v>
      </c>
      <c r="G85" s="14">
        <v>1</v>
      </c>
      <c r="H85" s="13">
        <f t="shared" si="6"/>
        <v>0</v>
      </c>
      <c r="I85" s="13">
        <v>454473</v>
      </c>
      <c r="J85" s="14">
        <v>1</v>
      </c>
      <c r="K85" s="13">
        <f t="shared" si="7"/>
        <v>0</v>
      </c>
      <c r="L85" s="13">
        <f t="shared" si="8"/>
        <v>0</v>
      </c>
    </row>
    <row r="86" spans="1:12" x14ac:dyDescent="0.2">
      <c r="A86" s="11">
        <v>52004</v>
      </c>
      <c r="B86" s="11" t="s">
        <v>131</v>
      </c>
      <c r="C86" s="12">
        <v>303.91999999999996</v>
      </c>
      <c r="D86" s="13">
        <v>170436.96532799999</v>
      </c>
      <c r="E86" s="13">
        <v>19282.89676049909</v>
      </c>
      <c r="F86" s="13">
        <v>94133</v>
      </c>
      <c r="G86" s="14">
        <v>1</v>
      </c>
      <c r="H86" s="13">
        <f t="shared" si="6"/>
        <v>0</v>
      </c>
      <c r="I86" s="13">
        <v>102915</v>
      </c>
      <c r="J86" s="14">
        <v>1</v>
      </c>
      <c r="K86" s="13">
        <f t="shared" si="7"/>
        <v>0</v>
      </c>
      <c r="L86" s="13">
        <f t="shared" si="8"/>
        <v>0</v>
      </c>
    </row>
    <row r="87" spans="1:12" x14ac:dyDescent="0.2">
      <c r="A87" s="11">
        <v>41004</v>
      </c>
      <c r="B87" s="11" t="s">
        <v>102</v>
      </c>
      <c r="C87" s="12">
        <v>984</v>
      </c>
      <c r="D87" s="13">
        <v>738534.74560000002</v>
      </c>
      <c r="E87" s="13">
        <v>0</v>
      </c>
      <c r="F87" s="13">
        <v>241758</v>
      </c>
      <c r="G87" s="14">
        <v>1</v>
      </c>
      <c r="H87" s="13">
        <f t="shared" si="6"/>
        <v>127509</v>
      </c>
      <c r="I87" s="13">
        <v>242988</v>
      </c>
      <c r="J87" s="14">
        <v>1</v>
      </c>
      <c r="K87" s="13">
        <f t="shared" si="7"/>
        <v>126279</v>
      </c>
      <c r="L87" s="13">
        <f t="shared" si="8"/>
        <v>253788</v>
      </c>
    </row>
    <row r="88" spans="1:12" x14ac:dyDescent="0.2">
      <c r="A88" s="11">
        <v>44002</v>
      </c>
      <c r="B88" s="11" t="s">
        <v>109</v>
      </c>
      <c r="C88" s="12">
        <v>238.14</v>
      </c>
      <c r="D88" s="13">
        <v>189450.42867599998</v>
      </c>
      <c r="E88" s="13">
        <v>51330.909070072841</v>
      </c>
      <c r="F88" s="13">
        <v>121716</v>
      </c>
      <c r="G88" s="14">
        <v>0.38</v>
      </c>
      <c r="H88" s="13">
        <f t="shared" si="6"/>
        <v>0</v>
      </c>
      <c r="I88" s="13">
        <v>133010</v>
      </c>
      <c r="J88" s="14">
        <v>0.48</v>
      </c>
      <c r="K88" s="13">
        <f t="shared" si="7"/>
        <v>0</v>
      </c>
      <c r="L88" s="13">
        <f t="shared" si="8"/>
        <v>0</v>
      </c>
    </row>
    <row r="89" spans="1:12" x14ac:dyDescent="0.2">
      <c r="A89" s="11">
        <v>42001</v>
      </c>
      <c r="B89" s="11" t="s">
        <v>104</v>
      </c>
      <c r="C89" s="12">
        <v>379.4</v>
      </c>
      <c r="D89" s="13">
        <v>262125.77995999999</v>
      </c>
      <c r="E89" s="13">
        <v>103079.01546488752</v>
      </c>
      <c r="F89" s="13">
        <v>145459</v>
      </c>
      <c r="G89" s="14">
        <v>1</v>
      </c>
      <c r="H89" s="13">
        <f t="shared" si="6"/>
        <v>0</v>
      </c>
      <c r="I89" s="13">
        <v>174726</v>
      </c>
      <c r="J89" s="14">
        <v>1</v>
      </c>
      <c r="K89" s="13">
        <f t="shared" si="7"/>
        <v>0</v>
      </c>
      <c r="L89" s="13">
        <f t="shared" si="8"/>
        <v>0</v>
      </c>
    </row>
    <row r="90" spans="1:12" x14ac:dyDescent="0.2">
      <c r="A90" s="11">
        <v>39002</v>
      </c>
      <c r="B90" s="11" t="s">
        <v>95</v>
      </c>
      <c r="C90" s="12">
        <v>1238.07</v>
      </c>
      <c r="D90" s="13">
        <v>968801.66893799999</v>
      </c>
      <c r="E90" s="13">
        <v>0</v>
      </c>
      <c r="F90" s="13">
        <v>330939</v>
      </c>
      <c r="G90" s="14">
        <v>1</v>
      </c>
      <c r="H90" s="13">
        <f t="shared" si="6"/>
        <v>153462</v>
      </c>
      <c r="I90" s="13">
        <v>346695</v>
      </c>
      <c r="J90" s="14">
        <v>1</v>
      </c>
      <c r="K90" s="13">
        <f t="shared" si="7"/>
        <v>137706</v>
      </c>
      <c r="L90" s="13">
        <f t="shared" si="8"/>
        <v>291168</v>
      </c>
    </row>
    <row r="91" spans="1:12" x14ac:dyDescent="0.2">
      <c r="A91" s="11">
        <v>60003</v>
      </c>
      <c r="B91" s="11" t="s">
        <v>150</v>
      </c>
      <c r="C91" s="12">
        <v>219</v>
      </c>
      <c r="D91" s="13">
        <v>203520.8946</v>
      </c>
      <c r="E91" s="13">
        <v>26490.31515079386</v>
      </c>
      <c r="F91" s="13">
        <v>71355</v>
      </c>
      <c r="G91" s="14">
        <v>1</v>
      </c>
      <c r="H91" s="13">
        <f t="shared" si="6"/>
        <v>17160</v>
      </c>
      <c r="I91" s="13">
        <v>76540</v>
      </c>
      <c r="J91" s="14">
        <v>1</v>
      </c>
      <c r="K91" s="13">
        <f t="shared" si="7"/>
        <v>11975</v>
      </c>
      <c r="L91" s="13">
        <f t="shared" si="8"/>
        <v>29135</v>
      </c>
    </row>
    <row r="92" spans="1:12" x14ac:dyDescent="0.2">
      <c r="A92" s="11">
        <v>43007</v>
      </c>
      <c r="B92" s="11" t="s">
        <v>107</v>
      </c>
      <c r="C92" s="12">
        <v>429.83999999999992</v>
      </c>
      <c r="D92" s="13">
        <v>397372.025456</v>
      </c>
      <c r="E92" s="13">
        <v>0</v>
      </c>
      <c r="F92" s="13">
        <v>129549</v>
      </c>
      <c r="G92" s="14">
        <v>1</v>
      </c>
      <c r="H92" s="13">
        <f t="shared" si="6"/>
        <v>69137</v>
      </c>
      <c r="I92" s="13">
        <v>139598</v>
      </c>
      <c r="J92" s="14">
        <v>1</v>
      </c>
      <c r="K92" s="13">
        <f t="shared" si="7"/>
        <v>59088</v>
      </c>
      <c r="L92" s="13">
        <f t="shared" si="8"/>
        <v>128225</v>
      </c>
    </row>
    <row r="93" spans="1:12" x14ac:dyDescent="0.2">
      <c r="A93" s="11">
        <v>15001</v>
      </c>
      <c r="B93" s="11" t="s">
        <v>46</v>
      </c>
      <c r="C93" s="12">
        <v>167</v>
      </c>
      <c r="D93" s="13">
        <v>115871.5178</v>
      </c>
      <c r="E93" s="13">
        <v>17013.545061351295</v>
      </c>
      <c r="F93" s="13">
        <v>30521</v>
      </c>
      <c r="G93" s="14">
        <v>1</v>
      </c>
      <c r="H93" s="13">
        <f t="shared" si="6"/>
        <v>18908</v>
      </c>
      <c r="I93" s="13">
        <v>33648</v>
      </c>
      <c r="J93" s="14">
        <v>1</v>
      </c>
      <c r="K93" s="13">
        <f t="shared" si="7"/>
        <v>15781</v>
      </c>
      <c r="L93" s="13">
        <f t="shared" si="8"/>
        <v>34689</v>
      </c>
    </row>
    <row r="94" spans="1:12" x14ac:dyDescent="0.2">
      <c r="A94" s="11">
        <v>15002</v>
      </c>
      <c r="B94" s="11" t="s">
        <v>47</v>
      </c>
      <c r="C94" s="12">
        <v>446</v>
      </c>
      <c r="D94" s="13">
        <v>356811.6164</v>
      </c>
      <c r="E94" s="13">
        <v>97287.221313815797</v>
      </c>
      <c r="F94" s="13">
        <v>31260</v>
      </c>
      <c r="G94" s="14">
        <v>1</v>
      </c>
      <c r="H94" s="13">
        <f t="shared" si="6"/>
        <v>98502</v>
      </c>
      <c r="I94" s="13">
        <v>35500</v>
      </c>
      <c r="J94" s="14">
        <v>1</v>
      </c>
      <c r="K94" s="13">
        <f t="shared" si="7"/>
        <v>94262</v>
      </c>
      <c r="L94" s="13">
        <f t="shared" si="8"/>
        <v>192764</v>
      </c>
    </row>
    <row r="95" spans="1:12" x14ac:dyDescent="0.2">
      <c r="A95" s="11">
        <v>46001</v>
      </c>
      <c r="B95" s="11" t="s">
        <v>112</v>
      </c>
      <c r="C95" s="12">
        <v>2583.25</v>
      </c>
      <c r="D95" s="13">
        <v>1888454.0455500002</v>
      </c>
      <c r="E95" s="13">
        <v>0</v>
      </c>
      <c r="F95" s="13">
        <v>757806</v>
      </c>
      <c r="G95" s="14">
        <v>1</v>
      </c>
      <c r="H95" s="13">
        <f t="shared" si="6"/>
        <v>186421</v>
      </c>
      <c r="I95" s="13">
        <v>798225</v>
      </c>
      <c r="J95" s="14">
        <v>1</v>
      </c>
      <c r="K95" s="13">
        <f t="shared" si="7"/>
        <v>146002</v>
      </c>
      <c r="L95" s="13">
        <f t="shared" si="8"/>
        <v>332423</v>
      </c>
    </row>
    <row r="96" spans="1:12" x14ac:dyDescent="0.2">
      <c r="A96" s="11">
        <v>33002</v>
      </c>
      <c r="B96" s="11" t="s">
        <v>84</v>
      </c>
      <c r="C96" s="12">
        <v>289.39999999999998</v>
      </c>
      <c r="D96" s="13">
        <v>169640.97395999997</v>
      </c>
      <c r="E96" s="13">
        <v>6180.6075182432687</v>
      </c>
      <c r="F96" s="13">
        <v>88243</v>
      </c>
      <c r="G96" s="14">
        <v>1</v>
      </c>
      <c r="H96" s="13">
        <f t="shared" si="6"/>
        <v>0</v>
      </c>
      <c r="I96" s="13">
        <v>94828</v>
      </c>
      <c r="J96" s="14">
        <v>1</v>
      </c>
      <c r="K96" s="13">
        <f t="shared" si="7"/>
        <v>0</v>
      </c>
      <c r="L96" s="13">
        <f t="shared" si="8"/>
        <v>0</v>
      </c>
    </row>
    <row r="97" spans="1:12" x14ac:dyDescent="0.2">
      <c r="A97" s="11">
        <v>25004</v>
      </c>
      <c r="B97" s="11" t="s">
        <v>70</v>
      </c>
      <c r="C97" s="12">
        <v>1000.69</v>
      </c>
      <c r="D97" s="13">
        <v>646493.688846</v>
      </c>
      <c r="E97" s="13">
        <v>0</v>
      </c>
      <c r="F97" s="13">
        <v>251842</v>
      </c>
      <c r="G97" s="14">
        <v>1</v>
      </c>
      <c r="H97" s="13">
        <f t="shared" si="6"/>
        <v>71405</v>
      </c>
      <c r="I97" s="13">
        <v>269818</v>
      </c>
      <c r="J97" s="14">
        <v>1</v>
      </c>
      <c r="K97" s="13">
        <f t="shared" si="7"/>
        <v>53429</v>
      </c>
      <c r="L97" s="13">
        <f t="shared" si="8"/>
        <v>124834</v>
      </c>
    </row>
    <row r="98" spans="1:12" x14ac:dyDescent="0.2">
      <c r="A98" s="11">
        <v>29004</v>
      </c>
      <c r="B98" s="11" t="s">
        <v>78</v>
      </c>
      <c r="C98" s="12">
        <v>473.79999999999995</v>
      </c>
      <c r="D98" s="13">
        <v>346145.34091999999</v>
      </c>
      <c r="E98" s="13">
        <v>1106464.240790616</v>
      </c>
      <c r="F98" s="13">
        <v>318860</v>
      </c>
      <c r="G98" s="14">
        <v>0.88</v>
      </c>
      <c r="H98" s="13">
        <f t="shared" ref="H98:H129" si="9">IF((((0.5*D98-F98)*G98)-(E98*0.5))&lt;0,0,ROUND((((0.5*D98-F98)*G98)-(E98*0.5)),0))</f>
        <v>0</v>
      </c>
      <c r="I98" s="13">
        <v>352656</v>
      </c>
      <c r="J98" s="14">
        <v>0.63</v>
      </c>
      <c r="K98" s="13">
        <f t="shared" ref="K98:K129" si="10">IF((((0.5*D98-I98)*J98)-(E98*0.5))&lt;0,0,ROUND((((0.5*D98-I98)*J98)-(E98*0.5)),0))</f>
        <v>0</v>
      </c>
      <c r="L98" s="13">
        <f t="shared" ref="L98:L129" si="11">K98+H98</f>
        <v>0</v>
      </c>
    </row>
    <row r="99" spans="1:12" x14ac:dyDescent="0.2">
      <c r="A99" s="11">
        <v>17002</v>
      </c>
      <c r="B99" s="11" t="s">
        <v>52</v>
      </c>
      <c r="C99" s="12">
        <v>2872.65</v>
      </c>
      <c r="D99" s="13">
        <v>2246277.01951</v>
      </c>
      <c r="E99" s="13">
        <v>112848.80371809553</v>
      </c>
      <c r="F99" s="13">
        <v>567932</v>
      </c>
      <c r="G99" s="14">
        <v>1</v>
      </c>
      <c r="H99" s="13">
        <f t="shared" si="9"/>
        <v>498782</v>
      </c>
      <c r="I99" s="13">
        <v>600413</v>
      </c>
      <c r="J99" s="14">
        <v>1</v>
      </c>
      <c r="K99" s="13">
        <f t="shared" si="10"/>
        <v>466301</v>
      </c>
      <c r="L99" s="13">
        <f t="shared" si="11"/>
        <v>965083</v>
      </c>
    </row>
    <row r="100" spans="1:12" x14ac:dyDescent="0.2">
      <c r="A100" s="11">
        <v>62006</v>
      </c>
      <c r="B100" s="11" t="s">
        <v>158</v>
      </c>
      <c r="C100" s="12">
        <v>669.26</v>
      </c>
      <c r="D100" s="13">
        <v>493198.94648400001</v>
      </c>
      <c r="E100" s="13">
        <v>111967.22300442948</v>
      </c>
      <c r="F100" s="13">
        <v>85901</v>
      </c>
      <c r="G100" s="14">
        <v>1</v>
      </c>
      <c r="H100" s="13">
        <f t="shared" si="9"/>
        <v>104715</v>
      </c>
      <c r="I100" s="13">
        <v>95324</v>
      </c>
      <c r="J100" s="14">
        <v>1</v>
      </c>
      <c r="K100" s="13">
        <f t="shared" si="10"/>
        <v>95292</v>
      </c>
      <c r="L100" s="13">
        <f t="shared" si="11"/>
        <v>200007</v>
      </c>
    </row>
    <row r="101" spans="1:12" x14ac:dyDescent="0.2">
      <c r="A101" s="11">
        <v>43002</v>
      </c>
      <c r="B101" s="11" t="s">
        <v>106</v>
      </c>
      <c r="C101" s="12">
        <v>224.6</v>
      </c>
      <c r="D101" s="13">
        <v>151163.67363999999</v>
      </c>
      <c r="E101" s="13">
        <v>0</v>
      </c>
      <c r="F101" s="13">
        <v>65198</v>
      </c>
      <c r="G101" s="14">
        <v>1</v>
      </c>
      <c r="H101" s="13">
        <f t="shared" si="9"/>
        <v>10384</v>
      </c>
      <c r="I101" s="13">
        <v>70293</v>
      </c>
      <c r="J101" s="14">
        <v>1</v>
      </c>
      <c r="K101" s="13">
        <f t="shared" si="10"/>
        <v>5289</v>
      </c>
      <c r="L101" s="13">
        <f t="shared" si="11"/>
        <v>15673</v>
      </c>
    </row>
    <row r="102" spans="1:12" x14ac:dyDescent="0.2">
      <c r="A102" s="11">
        <v>17003</v>
      </c>
      <c r="B102" s="11" t="s">
        <v>53</v>
      </c>
      <c r="C102" s="12">
        <v>245</v>
      </c>
      <c r="D102" s="13">
        <v>209968.08300000001</v>
      </c>
      <c r="E102" s="13">
        <v>0</v>
      </c>
      <c r="F102" s="13">
        <v>76706</v>
      </c>
      <c r="G102" s="14">
        <v>1</v>
      </c>
      <c r="H102" s="13">
        <f t="shared" si="9"/>
        <v>28278</v>
      </c>
      <c r="I102" s="13">
        <v>82930</v>
      </c>
      <c r="J102" s="14">
        <v>1</v>
      </c>
      <c r="K102" s="13">
        <f t="shared" si="10"/>
        <v>22054</v>
      </c>
      <c r="L102" s="13">
        <f t="shared" si="11"/>
        <v>50332</v>
      </c>
    </row>
    <row r="103" spans="1:12" x14ac:dyDescent="0.2">
      <c r="A103" s="11">
        <v>51003</v>
      </c>
      <c r="B103" s="11" t="s">
        <v>127</v>
      </c>
      <c r="C103" s="12">
        <v>280</v>
      </c>
      <c r="D103" s="13">
        <v>156437.95199999999</v>
      </c>
      <c r="E103" s="13">
        <v>0</v>
      </c>
      <c r="F103" s="13">
        <v>45871</v>
      </c>
      <c r="G103" s="14">
        <v>1</v>
      </c>
      <c r="H103" s="13">
        <f t="shared" si="9"/>
        <v>32348</v>
      </c>
      <c r="I103" s="13">
        <v>47253</v>
      </c>
      <c r="J103" s="14">
        <v>1</v>
      </c>
      <c r="K103" s="13">
        <f t="shared" si="10"/>
        <v>30966</v>
      </c>
      <c r="L103" s="13">
        <f t="shared" si="11"/>
        <v>63314</v>
      </c>
    </row>
    <row r="104" spans="1:12" x14ac:dyDescent="0.2">
      <c r="A104" s="11">
        <v>9002</v>
      </c>
      <c r="B104" s="11" t="s">
        <v>33</v>
      </c>
      <c r="C104" s="12">
        <v>370</v>
      </c>
      <c r="D104" s="13">
        <v>429326.75800000003</v>
      </c>
      <c r="E104" s="13">
        <v>0</v>
      </c>
      <c r="F104" s="13">
        <v>92736</v>
      </c>
      <c r="G104" s="14">
        <v>1</v>
      </c>
      <c r="H104" s="13">
        <f t="shared" si="9"/>
        <v>121927</v>
      </c>
      <c r="I104" s="13">
        <v>95772</v>
      </c>
      <c r="J104" s="14">
        <v>1</v>
      </c>
      <c r="K104" s="13">
        <f t="shared" si="10"/>
        <v>118891</v>
      </c>
      <c r="L104" s="13">
        <f t="shared" si="11"/>
        <v>240818</v>
      </c>
    </row>
    <row r="105" spans="1:12" x14ac:dyDescent="0.2">
      <c r="A105" s="11">
        <v>56007</v>
      </c>
      <c r="B105" s="11" t="s">
        <v>143</v>
      </c>
      <c r="C105" s="12">
        <v>306</v>
      </c>
      <c r="D105" s="13">
        <v>219078.1404</v>
      </c>
      <c r="E105" s="13">
        <v>200116.31</v>
      </c>
      <c r="F105" s="13">
        <v>200688</v>
      </c>
      <c r="G105" s="14">
        <v>0.57999999999999996</v>
      </c>
      <c r="H105" s="13">
        <f t="shared" si="9"/>
        <v>0</v>
      </c>
      <c r="I105" s="13">
        <v>221939</v>
      </c>
      <c r="J105" s="14">
        <v>0.55000000000000004</v>
      </c>
      <c r="K105" s="13">
        <f t="shared" si="10"/>
        <v>0</v>
      </c>
      <c r="L105" s="13">
        <f t="shared" si="11"/>
        <v>0</v>
      </c>
    </row>
    <row r="106" spans="1:12" x14ac:dyDescent="0.2">
      <c r="A106" s="11">
        <v>23003</v>
      </c>
      <c r="B106" s="11" t="s">
        <v>66</v>
      </c>
      <c r="C106" s="12">
        <v>129</v>
      </c>
      <c r="D106" s="13">
        <v>65051.088599999995</v>
      </c>
      <c r="E106" s="13">
        <v>0</v>
      </c>
      <c r="F106" s="13">
        <v>21648</v>
      </c>
      <c r="G106" s="14">
        <v>1</v>
      </c>
      <c r="H106" s="13">
        <f t="shared" si="9"/>
        <v>10878</v>
      </c>
      <c r="I106" s="13">
        <v>22738</v>
      </c>
      <c r="J106" s="14">
        <v>1</v>
      </c>
      <c r="K106" s="13">
        <f t="shared" si="10"/>
        <v>9788</v>
      </c>
      <c r="L106" s="13">
        <f t="shared" si="11"/>
        <v>20666</v>
      </c>
    </row>
    <row r="107" spans="1:12" x14ac:dyDescent="0.2">
      <c r="A107" s="11">
        <v>39005</v>
      </c>
      <c r="B107" s="11" t="s">
        <v>97</v>
      </c>
      <c r="C107" s="12">
        <v>125</v>
      </c>
      <c r="D107" s="13">
        <v>153539.67499999999</v>
      </c>
      <c r="E107" s="13">
        <v>140977.72184516618</v>
      </c>
      <c r="F107" s="13">
        <v>87371</v>
      </c>
      <c r="G107" s="14">
        <v>1</v>
      </c>
      <c r="H107" s="13">
        <f t="shared" si="9"/>
        <v>0</v>
      </c>
      <c r="I107" s="13">
        <v>91108</v>
      </c>
      <c r="J107" s="14">
        <v>1</v>
      </c>
      <c r="K107" s="13">
        <f t="shared" si="10"/>
        <v>0</v>
      </c>
      <c r="L107" s="13">
        <f t="shared" si="11"/>
        <v>0</v>
      </c>
    </row>
    <row r="108" spans="1:12" x14ac:dyDescent="0.2">
      <c r="A108" s="11">
        <v>60004</v>
      </c>
      <c r="B108" s="11" t="s">
        <v>151</v>
      </c>
      <c r="C108" s="12">
        <v>365</v>
      </c>
      <c r="D108" s="13">
        <v>184641.49099999998</v>
      </c>
      <c r="E108" s="13">
        <v>0</v>
      </c>
      <c r="F108" s="13">
        <v>98473</v>
      </c>
      <c r="G108" s="14">
        <v>1</v>
      </c>
      <c r="H108" s="13">
        <f t="shared" si="9"/>
        <v>0</v>
      </c>
      <c r="I108" s="13">
        <v>104944</v>
      </c>
      <c r="J108" s="14">
        <v>1</v>
      </c>
      <c r="K108" s="13">
        <f t="shared" si="10"/>
        <v>0</v>
      </c>
      <c r="L108" s="13">
        <f t="shared" si="11"/>
        <v>0</v>
      </c>
    </row>
    <row r="109" spans="1:12" x14ac:dyDescent="0.2">
      <c r="A109" s="11">
        <v>33003</v>
      </c>
      <c r="B109" s="11" t="s">
        <v>85</v>
      </c>
      <c r="C109" s="12">
        <v>572</v>
      </c>
      <c r="D109" s="13">
        <v>533725.14480000001</v>
      </c>
      <c r="E109" s="13">
        <v>0</v>
      </c>
      <c r="F109" s="13">
        <v>156707</v>
      </c>
      <c r="G109" s="14">
        <v>1</v>
      </c>
      <c r="H109" s="13">
        <f t="shared" si="9"/>
        <v>110156</v>
      </c>
      <c r="I109" s="13">
        <v>167533</v>
      </c>
      <c r="J109" s="14">
        <v>1</v>
      </c>
      <c r="K109" s="13">
        <f t="shared" si="10"/>
        <v>99330</v>
      </c>
      <c r="L109" s="13">
        <f t="shared" si="11"/>
        <v>209486</v>
      </c>
    </row>
    <row r="110" spans="1:12" x14ac:dyDescent="0.2">
      <c r="A110" s="11">
        <v>32002</v>
      </c>
      <c r="B110" s="11" t="s">
        <v>82</v>
      </c>
      <c r="C110" s="12">
        <v>2791.33</v>
      </c>
      <c r="D110" s="13">
        <v>1881953.0210220001</v>
      </c>
      <c r="E110" s="13">
        <v>0</v>
      </c>
      <c r="F110" s="13">
        <v>552673</v>
      </c>
      <c r="G110" s="14">
        <v>1</v>
      </c>
      <c r="H110" s="13">
        <f t="shared" si="9"/>
        <v>388304</v>
      </c>
      <c r="I110" s="13">
        <v>579368</v>
      </c>
      <c r="J110" s="14">
        <v>1</v>
      </c>
      <c r="K110" s="13">
        <f t="shared" si="10"/>
        <v>361609</v>
      </c>
      <c r="L110" s="13">
        <f t="shared" si="11"/>
        <v>749913</v>
      </c>
    </row>
    <row r="111" spans="1:12" x14ac:dyDescent="0.2">
      <c r="A111" s="11">
        <v>1001</v>
      </c>
      <c r="B111" s="11" t="s">
        <v>12</v>
      </c>
      <c r="C111" s="12">
        <v>279</v>
      </c>
      <c r="D111" s="13">
        <v>326475.09860000003</v>
      </c>
      <c r="E111" s="13">
        <v>0</v>
      </c>
      <c r="F111" s="13">
        <v>91474</v>
      </c>
      <c r="G111" s="14">
        <v>1</v>
      </c>
      <c r="H111" s="13">
        <f t="shared" si="9"/>
        <v>71764</v>
      </c>
      <c r="I111" s="13">
        <v>101903</v>
      </c>
      <c r="J111" s="14">
        <v>1</v>
      </c>
      <c r="K111" s="13">
        <f t="shared" si="10"/>
        <v>61335</v>
      </c>
      <c r="L111" s="13">
        <f t="shared" si="11"/>
        <v>133099</v>
      </c>
    </row>
    <row r="112" spans="1:12" x14ac:dyDescent="0.2">
      <c r="A112" s="11">
        <v>11005</v>
      </c>
      <c r="B112" s="11" t="s">
        <v>37</v>
      </c>
      <c r="C112" s="12">
        <v>551.98</v>
      </c>
      <c r="D112" s="13">
        <v>349042.45973200002</v>
      </c>
      <c r="E112" s="13">
        <v>1269501.2849818603</v>
      </c>
      <c r="F112" s="13">
        <v>205849</v>
      </c>
      <c r="G112" s="14">
        <v>1</v>
      </c>
      <c r="H112" s="13">
        <f t="shared" si="9"/>
        <v>0</v>
      </c>
      <c r="I112" s="13">
        <v>225467</v>
      </c>
      <c r="J112" s="14">
        <v>1</v>
      </c>
      <c r="K112" s="13">
        <f t="shared" si="10"/>
        <v>0</v>
      </c>
      <c r="L112" s="13">
        <f t="shared" si="11"/>
        <v>0</v>
      </c>
    </row>
    <row r="113" spans="1:12" x14ac:dyDescent="0.2">
      <c r="A113" s="11">
        <v>51004</v>
      </c>
      <c r="B113" s="11" t="s">
        <v>128</v>
      </c>
      <c r="C113" s="12">
        <v>14823.94</v>
      </c>
      <c r="D113" s="13">
        <v>11365354.950396001</v>
      </c>
      <c r="E113" s="13">
        <v>0</v>
      </c>
      <c r="F113" s="13">
        <v>3662089</v>
      </c>
      <c r="G113" s="14">
        <v>1</v>
      </c>
      <c r="H113" s="13">
        <f t="shared" si="9"/>
        <v>2020588</v>
      </c>
      <c r="I113" s="13">
        <v>3606015</v>
      </c>
      <c r="J113" s="14">
        <v>1</v>
      </c>
      <c r="K113" s="13">
        <f t="shared" si="10"/>
        <v>2076662</v>
      </c>
      <c r="L113" s="13">
        <f t="shared" si="11"/>
        <v>4097250</v>
      </c>
    </row>
    <row r="114" spans="1:12" x14ac:dyDescent="0.2">
      <c r="A114" s="11">
        <v>56004</v>
      </c>
      <c r="B114" s="11" t="s">
        <v>141</v>
      </c>
      <c r="C114" s="12">
        <v>631</v>
      </c>
      <c r="D114" s="13">
        <v>954131.49540000001</v>
      </c>
      <c r="E114" s="13">
        <v>105658.77606201146</v>
      </c>
      <c r="F114" s="13">
        <v>153640</v>
      </c>
      <c r="G114" s="14">
        <v>1</v>
      </c>
      <c r="H114" s="13">
        <f t="shared" si="9"/>
        <v>270596</v>
      </c>
      <c r="I114" s="13">
        <v>171596</v>
      </c>
      <c r="J114" s="14">
        <v>1</v>
      </c>
      <c r="K114" s="13">
        <f t="shared" si="10"/>
        <v>252640</v>
      </c>
      <c r="L114" s="13">
        <f t="shared" si="11"/>
        <v>523236</v>
      </c>
    </row>
    <row r="115" spans="1:12" x14ac:dyDescent="0.2">
      <c r="A115" s="11">
        <v>54004</v>
      </c>
      <c r="B115" s="11" t="s">
        <v>135</v>
      </c>
      <c r="C115" s="12">
        <v>228</v>
      </c>
      <c r="D115" s="13">
        <v>124244.57519999999</v>
      </c>
      <c r="E115" s="13">
        <v>225146.15990000003</v>
      </c>
      <c r="F115" s="13">
        <v>63222</v>
      </c>
      <c r="G115" s="14">
        <v>0.75</v>
      </c>
      <c r="H115" s="13">
        <f t="shared" si="9"/>
        <v>0</v>
      </c>
      <c r="I115" s="13">
        <v>68051</v>
      </c>
      <c r="J115" s="14">
        <v>0.96</v>
      </c>
      <c r="K115" s="13">
        <f t="shared" si="10"/>
        <v>0</v>
      </c>
      <c r="L115" s="13">
        <f t="shared" si="11"/>
        <v>0</v>
      </c>
    </row>
    <row r="116" spans="1:12" x14ac:dyDescent="0.2">
      <c r="A116" s="11">
        <v>39004</v>
      </c>
      <c r="B116" s="11" t="s">
        <v>96</v>
      </c>
      <c r="C116" s="12">
        <v>133</v>
      </c>
      <c r="D116" s="13">
        <v>104658.5022</v>
      </c>
      <c r="E116" s="13">
        <v>0</v>
      </c>
      <c r="F116" s="13">
        <v>62771</v>
      </c>
      <c r="G116" s="14">
        <v>1</v>
      </c>
      <c r="H116" s="13">
        <f t="shared" si="9"/>
        <v>0</v>
      </c>
      <c r="I116" s="13">
        <v>63151</v>
      </c>
      <c r="J116" s="14">
        <v>1</v>
      </c>
      <c r="K116" s="13">
        <f t="shared" si="10"/>
        <v>0</v>
      </c>
      <c r="L116" s="13">
        <f t="shared" si="11"/>
        <v>0</v>
      </c>
    </row>
    <row r="117" spans="1:12" x14ac:dyDescent="0.2">
      <c r="A117" s="11">
        <v>55005</v>
      </c>
      <c r="B117" s="11" t="s">
        <v>139</v>
      </c>
      <c r="C117" s="12">
        <v>216</v>
      </c>
      <c r="D117" s="13">
        <v>125170.33439999999</v>
      </c>
      <c r="E117" s="13">
        <v>681754.33467531658</v>
      </c>
      <c r="F117" s="13">
        <v>129197</v>
      </c>
      <c r="G117" s="14">
        <v>0.83</v>
      </c>
      <c r="H117" s="13">
        <f t="shared" si="9"/>
        <v>0</v>
      </c>
      <c r="I117" s="13">
        <v>140355</v>
      </c>
      <c r="J117" s="14">
        <v>0.04</v>
      </c>
      <c r="K117" s="13">
        <f t="shared" si="10"/>
        <v>0</v>
      </c>
      <c r="L117" s="13">
        <f t="shared" si="11"/>
        <v>0</v>
      </c>
    </row>
    <row r="118" spans="1:12" x14ac:dyDescent="0.2">
      <c r="A118" s="11">
        <v>4003</v>
      </c>
      <c r="B118" s="11" t="s">
        <v>21</v>
      </c>
      <c r="C118" s="12">
        <v>262</v>
      </c>
      <c r="D118" s="13">
        <v>193367.59080000001</v>
      </c>
      <c r="E118" s="13">
        <v>12557.169499999996</v>
      </c>
      <c r="F118" s="13">
        <v>108620</v>
      </c>
      <c r="G118" s="14">
        <v>1</v>
      </c>
      <c r="H118" s="13">
        <f t="shared" si="9"/>
        <v>0</v>
      </c>
      <c r="I118" s="13">
        <v>119635</v>
      </c>
      <c r="J118" s="14">
        <v>1</v>
      </c>
      <c r="K118" s="13">
        <f t="shared" si="10"/>
        <v>0</v>
      </c>
      <c r="L118" s="13">
        <f t="shared" si="11"/>
        <v>0</v>
      </c>
    </row>
    <row r="119" spans="1:12" x14ac:dyDescent="0.2">
      <c r="A119" s="11">
        <v>62005</v>
      </c>
      <c r="B119" s="11" t="s">
        <v>157</v>
      </c>
      <c r="C119" s="12">
        <v>226</v>
      </c>
      <c r="D119" s="13">
        <v>151766.86840000001</v>
      </c>
      <c r="E119" s="13">
        <v>67959.556713674217</v>
      </c>
      <c r="F119" s="13">
        <v>118408</v>
      </c>
      <c r="G119" s="14">
        <v>1</v>
      </c>
      <c r="H119" s="13">
        <f t="shared" si="9"/>
        <v>0</v>
      </c>
      <c r="I119" s="13">
        <v>136744</v>
      </c>
      <c r="J119" s="14">
        <v>1</v>
      </c>
      <c r="K119" s="13">
        <f t="shared" si="10"/>
        <v>0</v>
      </c>
      <c r="L119" s="13">
        <f t="shared" si="11"/>
        <v>0</v>
      </c>
    </row>
    <row r="120" spans="1:12" x14ac:dyDescent="0.2">
      <c r="A120" s="11">
        <v>65001</v>
      </c>
      <c r="B120" s="11" t="s">
        <v>162</v>
      </c>
      <c r="C120" s="12">
        <v>1767.11</v>
      </c>
      <c r="D120" s="13">
        <v>1644284.3516739998</v>
      </c>
      <c r="E120" s="13">
        <v>0</v>
      </c>
      <c r="F120" s="13">
        <v>15308</v>
      </c>
      <c r="G120" s="14">
        <v>1</v>
      </c>
      <c r="H120" s="13">
        <f t="shared" si="9"/>
        <v>806834</v>
      </c>
      <c r="I120" s="13">
        <v>16063</v>
      </c>
      <c r="J120" s="14">
        <v>1</v>
      </c>
      <c r="K120" s="13">
        <f t="shared" si="10"/>
        <v>806079</v>
      </c>
      <c r="L120" s="13">
        <f t="shared" si="11"/>
        <v>1612913</v>
      </c>
    </row>
    <row r="121" spans="1:12" x14ac:dyDescent="0.2">
      <c r="A121" s="11">
        <v>49005</v>
      </c>
      <c r="B121" s="11" t="s">
        <v>120</v>
      </c>
      <c r="C121" s="12">
        <v>24460.63</v>
      </c>
      <c r="D121" s="13">
        <v>22936651.601641998</v>
      </c>
      <c r="E121" s="13">
        <v>0</v>
      </c>
      <c r="F121" s="13">
        <v>5413291</v>
      </c>
      <c r="G121" s="14">
        <v>1</v>
      </c>
      <c r="H121" s="13">
        <f t="shared" si="9"/>
        <v>6055035</v>
      </c>
      <c r="I121" s="13">
        <v>5363412</v>
      </c>
      <c r="J121" s="14">
        <v>1</v>
      </c>
      <c r="K121" s="13">
        <f t="shared" si="10"/>
        <v>6104914</v>
      </c>
      <c r="L121" s="13">
        <f t="shared" si="11"/>
        <v>12159949</v>
      </c>
    </row>
    <row r="122" spans="1:12" x14ac:dyDescent="0.2">
      <c r="A122" s="11">
        <v>5005</v>
      </c>
      <c r="B122" s="11" t="s">
        <v>24</v>
      </c>
      <c r="C122" s="12">
        <v>620.77</v>
      </c>
      <c r="D122" s="13">
        <v>406407.86511800002</v>
      </c>
      <c r="E122" s="13">
        <v>0</v>
      </c>
      <c r="F122" s="13">
        <v>150690</v>
      </c>
      <c r="G122" s="14">
        <v>1</v>
      </c>
      <c r="H122" s="13">
        <f t="shared" si="9"/>
        <v>52514</v>
      </c>
      <c r="I122" s="13">
        <v>161264</v>
      </c>
      <c r="J122" s="14">
        <v>1</v>
      </c>
      <c r="K122" s="13">
        <f t="shared" si="10"/>
        <v>41940</v>
      </c>
      <c r="L122" s="13">
        <f t="shared" si="11"/>
        <v>94454</v>
      </c>
    </row>
    <row r="123" spans="1:12" x14ac:dyDescent="0.2">
      <c r="A123" s="11">
        <v>54002</v>
      </c>
      <c r="B123" s="11" t="s">
        <v>134</v>
      </c>
      <c r="C123" s="12">
        <v>948.21</v>
      </c>
      <c r="D123" s="13">
        <v>690802.50241399999</v>
      </c>
      <c r="E123" s="13">
        <v>0</v>
      </c>
      <c r="F123" s="13">
        <v>241707</v>
      </c>
      <c r="G123" s="14">
        <v>1</v>
      </c>
      <c r="H123" s="13">
        <f t="shared" si="9"/>
        <v>103694</v>
      </c>
      <c r="I123" s="13">
        <v>250471</v>
      </c>
      <c r="J123" s="14">
        <v>1</v>
      </c>
      <c r="K123" s="13">
        <f t="shared" si="10"/>
        <v>94930</v>
      </c>
      <c r="L123" s="13">
        <f t="shared" si="11"/>
        <v>198624</v>
      </c>
    </row>
    <row r="124" spans="1:12" x14ac:dyDescent="0.2">
      <c r="A124" s="11">
        <v>15003</v>
      </c>
      <c r="B124" s="11" t="s">
        <v>48</v>
      </c>
      <c r="C124" s="12">
        <v>194</v>
      </c>
      <c r="D124" s="13">
        <v>130940.55960000001</v>
      </c>
      <c r="E124" s="13">
        <v>0</v>
      </c>
      <c r="F124" s="13">
        <v>2545</v>
      </c>
      <c r="G124" s="14">
        <v>1</v>
      </c>
      <c r="H124" s="13">
        <f t="shared" si="9"/>
        <v>62925</v>
      </c>
      <c r="I124" s="13">
        <v>2796</v>
      </c>
      <c r="J124" s="14">
        <v>1</v>
      </c>
      <c r="K124" s="13">
        <f t="shared" si="10"/>
        <v>62674</v>
      </c>
      <c r="L124" s="13">
        <f t="shared" si="11"/>
        <v>125599</v>
      </c>
    </row>
    <row r="125" spans="1:12" x14ac:dyDescent="0.2">
      <c r="A125" s="11">
        <v>26005</v>
      </c>
      <c r="B125" s="11" t="s">
        <v>73</v>
      </c>
      <c r="C125" s="12">
        <v>138</v>
      </c>
      <c r="D125" s="13">
        <v>93619.76920000001</v>
      </c>
      <c r="E125" s="13">
        <v>0</v>
      </c>
      <c r="F125" s="13">
        <v>55558</v>
      </c>
      <c r="G125" s="14">
        <v>1</v>
      </c>
      <c r="H125" s="13">
        <f t="shared" si="9"/>
        <v>0</v>
      </c>
      <c r="I125" s="13">
        <v>53429</v>
      </c>
      <c r="J125" s="14">
        <v>1</v>
      </c>
      <c r="K125" s="13">
        <f t="shared" si="10"/>
        <v>0</v>
      </c>
      <c r="L125" s="13">
        <f t="shared" si="11"/>
        <v>0</v>
      </c>
    </row>
    <row r="126" spans="1:12" x14ac:dyDescent="0.2">
      <c r="A126" s="11">
        <v>40002</v>
      </c>
      <c r="B126" s="11" t="s">
        <v>99</v>
      </c>
      <c r="C126" s="12">
        <v>2069.79</v>
      </c>
      <c r="D126" s="13">
        <v>1495244.0587860001</v>
      </c>
      <c r="E126" s="13">
        <v>0</v>
      </c>
      <c r="F126" s="13">
        <v>626329</v>
      </c>
      <c r="G126" s="14">
        <v>1</v>
      </c>
      <c r="H126" s="13">
        <f t="shared" si="9"/>
        <v>121293</v>
      </c>
      <c r="I126" s="13">
        <v>629361</v>
      </c>
      <c r="J126" s="14">
        <v>1</v>
      </c>
      <c r="K126" s="13">
        <f t="shared" si="10"/>
        <v>118261</v>
      </c>
      <c r="L126" s="13">
        <f t="shared" si="11"/>
        <v>239554</v>
      </c>
    </row>
    <row r="127" spans="1:12" x14ac:dyDescent="0.2">
      <c r="A127" s="11">
        <v>57001</v>
      </c>
      <c r="B127" s="11" t="s">
        <v>144</v>
      </c>
      <c r="C127" s="12">
        <v>458</v>
      </c>
      <c r="D127" s="13">
        <v>357770.85719999997</v>
      </c>
      <c r="E127" s="13">
        <v>0</v>
      </c>
      <c r="F127" s="13">
        <v>203095</v>
      </c>
      <c r="G127" s="14">
        <v>0.49</v>
      </c>
      <c r="H127" s="13">
        <f t="shared" si="9"/>
        <v>0</v>
      </c>
      <c r="I127" s="13">
        <v>213087</v>
      </c>
      <c r="J127" s="14">
        <v>1</v>
      </c>
      <c r="K127" s="13">
        <f t="shared" si="10"/>
        <v>0</v>
      </c>
      <c r="L127" s="13">
        <f t="shared" si="11"/>
        <v>0</v>
      </c>
    </row>
    <row r="128" spans="1:12" x14ac:dyDescent="0.2">
      <c r="A128" s="11">
        <v>1002</v>
      </c>
      <c r="B128" s="11" t="s">
        <v>13</v>
      </c>
      <c r="C128" s="12">
        <v>138</v>
      </c>
      <c r="D128" s="13">
        <v>78399.76920000001</v>
      </c>
      <c r="E128" s="13">
        <v>233577.52000000002</v>
      </c>
      <c r="F128" s="13">
        <v>60366</v>
      </c>
      <c r="G128" s="14">
        <v>1</v>
      </c>
      <c r="H128" s="13">
        <f t="shared" si="9"/>
        <v>0</v>
      </c>
      <c r="I128" s="13">
        <v>67041</v>
      </c>
      <c r="J128" s="14">
        <v>0.83</v>
      </c>
      <c r="K128" s="13">
        <f t="shared" si="10"/>
        <v>0</v>
      </c>
      <c r="L128" s="13">
        <f t="shared" si="11"/>
        <v>0</v>
      </c>
    </row>
    <row r="129" spans="1:12" x14ac:dyDescent="0.2">
      <c r="A129" s="11">
        <v>54006</v>
      </c>
      <c r="B129" s="11" t="s">
        <v>136</v>
      </c>
      <c r="C129" s="12">
        <v>144</v>
      </c>
      <c r="D129" s="13">
        <v>62042.889600000002</v>
      </c>
      <c r="E129" s="13">
        <v>0</v>
      </c>
      <c r="F129" s="13">
        <v>33785</v>
      </c>
      <c r="G129" s="14">
        <v>1</v>
      </c>
      <c r="H129" s="13">
        <f t="shared" si="9"/>
        <v>0</v>
      </c>
      <c r="I129" s="13">
        <v>38545</v>
      </c>
      <c r="J129" s="14">
        <v>1</v>
      </c>
      <c r="K129" s="13">
        <f t="shared" si="10"/>
        <v>0</v>
      </c>
      <c r="L129" s="13">
        <f t="shared" si="11"/>
        <v>0</v>
      </c>
    </row>
    <row r="130" spans="1:12" x14ac:dyDescent="0.2">
      <c r="A130" s="11">
        <v>41005</v>
      </c>
      <c r="B130" s="11" t="s">
        <v>103</v>
      </c>
      <c r="C130" s="12">
        <v>1317.24</v>
      </c>
      <c r="D130" s="13">
        <v>981233.33261600009</v>
      </c>
      <c r="E130" s="13">
        <v>0</v>
      </c>
      <c r="F130" s="13">
        <v>191141</v>
      </c>
      <c r="G130" s="14">
        <v>1</v>
      </c>
      <c r="H130" s="13">
        <f t="shared" ref="H130:H153" si="12">IF((((0.5*D130-F130)*G130)-(E130*0.5))&lt;0,0,ROUND((((0.5*D130-F130)*G130)-(E130*0.5)),0))</f>
        <v>299476</v>
      </c>
      <c r="I130" s="13">
        <v>199618</v>
      </c>
      <c r="J130" s="14">
        <v>1</v>
      </c>
      <c r="K130" s="13">
        <f t="shared" ref="K130:K153" si="13">IF((((0.5*D130-I130)*J130)-(E130*0.5))&lt;0,0,ROUND((((0.5*D130-I130)*J130)-(E130*0.5)),0))</f>
        <v>290999</v>
      </c>
      <c r="L130" s="13">
        <f t="shared" ref="L130:L153" si="14">K130+H130</f>
        <v>590475</v>
      </c>
    </row>
    <row r="131" spans="1:12" x14ac:dyDescent="0.2">
      <c r="A131" s="11">
        <v>20003</v>
      </c>
      <c r="B131" s="11" t="s">
        <v>58</v>
      </c>
      <c r="C131" s="12">
        <v>318</v>
      </c>
      <c r="D131" s="13">
        <v>265088.3812</v>
      </c>
      <c r="E131" s="13">
        <v>0</v>
      </c>
      <c r="F131" s="13">
        <v>52337</v>
      </c>
      <c r="G131" s="14">
        <v>1</v>
      </c>
      <c r="H131" s="13">
        <f t="shared" si="12"/>
        <v>80207</v>
      </c>
      <c r="I131" s="13">
        <v>56514</v>
      </c>
      <c r="J131" s="14">
        <v>1</v>
      </c>
      <c r="K131" s="13">
        <f t="shared" si="13"/>
        <v>76030</v>
      </c>
      <c r="L131" s="13">
        <f t="shared" si="14"/>
        <v>156237</v>
      </c>
    </row>
    <row r="132" spans="1:12" x14ac:dyDescent="0.2">
      <c r="A132" s="11">
        <v>66001</v>
      </c>
      <c r="B132" s="11" t="s">
        <v>163</v>
      </c>
      <c r="C132" s="12">
        <v>2097.4700000000003</v>
      </c>
      <c r="D132" s="13">
        <v>1738524.0808980002</v>
      </c>
      <c r="E132" s="13">
        <v>0</v>
      </c>
      <c r="F132" s="13">
        <v>61317</v>
      </c>
      <c r="G132" s="14">
        <v>1</v>
      </c>
      <c r="H132" s="13">
        <f t="shared" si="12"/>
        <v>807945</v>
      </c>
      <c r="I132" s="13">
        <v>63552</v>
      </c>
      <c r="J132" s="14">
        <v>1</v>
      </c>
      <c r="K132" s="13">
        <f t="shared" si="13"/>
        <v>805710</v>
      </c>
      <c r="L132" s="13">
        <f t="shared" si="14"/>
        <v>1613655</v>
      </c>
    </row>
    <row r="133" spans="1:12" x14ac:dyDescent="0.2">
      <c r="A133" s="11">
        <v>49006</v>
      </c>
      <c r="B133" s="11" t="s">
        <v>121</v>
      </c>
      <c r="C133" s="12">
        <v>881.85</v>
      </c>
      <c r="D133" s="13">
        <v>747958.07079000003</v>
      </c>
      <c r="E133" s="13">
        <v>0</v>
      </c>
      <c r="F133" s="13">
        <v>231415</v>
      </c>
      <c r="G133" s="14">
        <v>1</v>
      </c>
      <c r="H133" s="13">
        <f t="shared" si="12"/>
        <v>142564</v>
      </c>
      <c r="I133" s="13">
        <v>233832</v>
      </c>
      <c r="J133" s="14">
        <v>1</v>
      </c>
      <c r="K133" s="13">
        <f t="shared" si="13"/>
        <v>140147</v>
      </c>
      <c r="L133" s="13">
        <f t="shared" si="14"/>
        <v>282711</v>
      </c>
    </row>
    <row r="134" spans="1:12" x14ac:dyDescent="0.2">
      <c r="A134" s="11">
        <v>33005</v>
      </c>
      <c r="B134" s="11" t="s">
        <v>86</v>
      </c>
      <c r="C134" s="12">
        <v>227</v>
      </c>
      <c r="D134" s="13">
        <v>155919.7218</v>
      </c>
      <c r="E134" s="13">
        <v>0</v>
      </c>
      <c r="F134" s="13">
        <v>105918</v>
      </c>
      <c r="G134" s="14">
        <v>0.64</v>
      </c>
      <c r="H134" s="13">
        <f t="shared" si="12"/>
        <v>0</v>
      </c>
      <c r="I134" s="13">
        <v>114877</v>
      </c>
      <c r="J134" s="14">
        <v>1</v>
      </c>
      <c r="K134" s="13">
        <f t="shared" si="13"/>
        <v>0</v>
      </c>
      <c r="L134" s="13">
        <f t="shared" si="14"/>
        <v>0</v>
      </c>
    </row>
    <row r="135" spans="1:12" x14ac:dyDescent="0.2">
      <c r="A135" s="11">
        <v>13001</v>
      </c>
      <c r="B135" s="11" t="s">
        <v>40</v>
      </c>
      <c r="C135" s="12">
        <v>1388.94</v>
      </c>
      <c r="D135" s="13">
        <v>960995.52139600005</v>
      </c>
      <c r="E135" s="13">
        <v>0</v>
      </c>
      <c r="F135" s="13">
        <v>289341</v>
      </c>
      <c r="G135" s="14">
        <v>1</v>
      </c>
      <c r="H135" s="13">
        <f t="shared" si="12"/>
        <v>191157</v>
      </c>
      <c r="I135" s="13">
        <v>320909</v>
      </c>
      <c r="J135" s="14">
        <v>1</v>
      </c>
      <c r="K135" s="13">
        <f t="shared" si="13"/>
        <v>159589</v>
      </c>
      <c r="L135" s="13">
        <f t="shared" si="14"/>
        <v>350746</v>
      </c>
    </row>
    <row r="136" spans="1:12" x14ac:dyDescent="0.2">
      <c r="A136" s="11">
        <v>60005</v>
      </c>
      <c r="B136" s="11" t="s">
        <v>152</v>
      </c>
      <c r="C136" s="12">
        <v>265.95999999999998</v>
      </c>
      <c r="D136" s="13">
        <v>180510.77026399999</v>
      </c>
      <c r="E136" s="13">
        <v>16086.986615432499</v>
      </c>
      <c r="F136" s="13">
        <v>67102</v>
      </c>
      <c r="G136" s="14">
        <v>1</v>
      </c>
      <c r="H136" s="13">
        <f t="shared" si="12"/>
        <v>15110</v>
      </c>
      <c r="I136" s="13">
        <v>72340</v>
      </c>
      <c r="J136" s="14">
        <v>1</v>
      </c>
      <c r="K136" s="13">
        <f t="shared" si="13"/>
        <v>9872</v>
      </c>
      <c r="L136" s="13">
        <f t="shared" si="14"/>
        <v>24982</v>
      </c>
    </row>
    <row r="137" spans="1:12" x14ac:dyDescent="0.2">
      <c r="A137" s="11">
        <v>11004</v>
      </c>
      <c r="B137" s="11" t="s">
        <v>36</v>
      </c>
      <c r="C137" s="12">
        <v>777.51</v>
      </c>
      <c r="D137" s="13">
        <v>571966.82703400007</v>
      </c>
      <c r="E137" s="13">
        <v>416363.93314775673</v>
      </c>
      <c r="F137" s="13">
        <v>113352</v>
      </c>
      <c r="G137" s="14">
        <v>1</v>
      </c>
      <c r="H137" s="13">
        <f t="shared" si="12"/>
        <v>0</v>
      </c>
      <c r="I137" s="13">
        <v>124555</v>
      </c>
      <c r="J137" s="14">
        <v>1</v>
      </c>
      <c r="K137" s="13">
        <f t="shared" si="13"/>
        <v>0</v>
      </c>
      <c r="L137" s="13">
        <f t="shared" si="14"/>
        <v>0</v>
      </c>
    </row>
    <row r="138" spans="1:12" x14ac:dyDescent="0.2">
      <c r="A138" s="11">
        <v>51005</v>
      </c>
      <c r="B138" s="11" t="s">
        <v>129</v>
      </c>
      <c r="C138" s="12">
        <v>262.95</v>
      </c>
      <c r="D138" s="13">
        <v>165363.90153</v>
      </c>
      <c r="E138" s="13">
        <v>7728.7473476068772</v>
      </c>
      <c r="F138" s="13">
        <v>102699</v>
      </c>
      <c r="G138" s="14">
        <v>0.75</v>
      </c>
      <c r="H138" s="13">
        <f t="shared" si="12"/>
        <v>0</v>
      </c>
      <c r="I138" s="13">
        <v>104057</v>
      </c>
      <c r="J138" s="14">
        <v>1</v>
      </c>
      <c r="K138" s="13">
        <f t="shared" si="13"/>
        <v>0</v>
      </c>
      <c r="L138" s="13">
        <f t="shared" si="14"/>
        <v>0</v>
      </c>
    </row>
    <row r="139" spans="1:12" x14ac:dyDescent="0.2">
      <c r="A139" s="11">
        <v>6005</v>
      </c>
      <c r="B139" s="11" t="s">
        <v>28</v>
      </c>
      <c r="C139" s="12">
        <v>318</v>
      </c>
      <c r="D139" s="13">
        <v>227570.3812</v>
      </c>
      <c r="E139" s="13">
        <v>5366.7200000000012</v>
      </c>
      <c r="F139" s="13">
        <v>72949</v>
      </c>
      <c r="G139" s="14">
        <v>0.71</v>
      </c>
      <c r="H139" s="13">
        <f t="shared" si="12"/>
        <v>26310</v>
      </c>
      <c r="I139" s="13">
        <v>80999</v>
      </c>
      <c r="J139" s="14">
        <v>0.71</v>
      </c>
      <c r="K139" s="13">
        <f t="shared" si="13"/>
        <v>20595</v>
      </c>
      <c r="L139" s="13">
        <f t="shared" si="14"/>
        <v>46905</v>
      </c>
    </row>
    <row r="140" spans="1:12" x14ac:dyDescent="0.2">
      <c r="A140" s="11">
        <v>14004</v>
      </c>
      <c r="B140" s="11" t="s">
        <v>44</v>
      </c>
      <c r="C140" s="12">
        <v>4258.42</v>
      </c>
      <c r="D140" s="13">
        <v>3238746.735628</v>
      </c>
      <c r="E140" s="13">
        <v>0</v>
      </c>
      <c r="F140" s="13">
        <v>909630</v>
      </c>
      <c r="G140" s="14">
        <v>1</v>
      </c>
      <c r="H140" s="13">
        <f t="shared" si="12"/>
        <v>709743</v>
      </c>
      <c r="I140" s="13">
        <v>924314</v>
      </c>
      <c r="J140" s="14">
        <v>1</v>
      </c>
      <c r="K140" s="13">
        <f t="shared" si="13"/>
        <v>695059</v>
      </c>
      <c r="L140" s="13">
        <f t="shared" si="14"/>
        <v>1404802</v>
      </c>
    </row>
    <row r="141" spans="1:12" x14ac:dyDescent="0.2">
      <c r="A141" s="11">
        <v>18003</v>
      </c>
      <c r="B141" s="11" t="s">
        <v>54</v>
      </c>
      <c r="C141" s="12">
        <v>178</v>
      </c>
      <c r="D141" s="13">
        <v>135125.90520000001</v>
      </c>
      <c r="E141" s="13">
        <v>33478.43432811182</v>
      </c>
      <c r="F141" s="13">
        <v>42131</v>
      </c>
      <c r="G141" s="14">
        <v>1</v>
      </c>
      <c r="H141" s="13">
        <f t="shared" si="12"/>
        <v>8693</v>
      </c>
      <c r="I141" s="13">
        <v>47805</v>
      </c>
      <c r="J141" s="14">
        <v>1</v>
      </c>
      <c r="K141" s="13">
        <f t="shared" si="13"/>
        <v>3019</v>
      </c>
      <c r="L141" s="13">
        <f t="shared" si="14"/>
        <v>11712</v>
      </c>
    </row>
    <row r="142" spans="1:12" x14ac:dyDescent="0.2">
      <c r="A142" s="11">
        <v>14005</v>
      </c>
      <c r="B142" s="11" t="s">
        <v>45</v>
      </c>
      <c r="C142" s="12">
        <v>201</v>
      </c>
      <c r="D142" s="13">
        <v>170778.53340000001</v>
      </c>
      <c r="E142" s="13">
        <v>15162.495640310401</v>
      </c>
      <c r="F142" s="13">
        <v>75445</v>
      </c>
      <c r="G142" s="14">
        <v>1</v>
      </c>
      <c r="H142" s="13">
        <f t="shared" si="12"/>
        <v>2363</v>
      </c>
      <c r="I142" s="13">
        <v>82630</v>
      </c>
      <c r="J142" s="14">
        <v>1</v>
      </c>
      <c r="K142" s="13">
        <f t="shared" si="13"/>
        <v>0</v>
      </c>
      <c r="L142" s="13">
        <f t="shared" si="14"/>
        <v>2363</v>
      </c>
    </row>
    <row r="143" spans="1:12" x14ac:dyDescent="0.2">
      <c r="A143" s="11">
        <v>18005</v>
      </c>
      <c r="B143" s="11" t="s">
        <v>55</v>
      </c>
      <c r="C143" s="12">
        <v>543</v>
      </c>
      <c r="D143" s="13">
        <v>352896.39620000002</v>
      </c>
      <c r="E143" s="13">
        <v>0</v>
      </c>
      <c r="F143" s="13">
        <v>148900</v>
      </c>
      <c r="G143" s="14">
        <v>1</v>
      </c>
      <c r="H143" s="13">
        <f t="shared" si="12"/>
        <v>27548</v>
      </c>
      <c r="I143" s="13">
        <v>171737</v>
      </c>
      <c r="J143" s="14">
        <v>1</v>
      </c>
      <c r="K143" s="13">
        <f t="shared" si="13"/>
        <v>4711</v>
      </c>
      <c r="L143" s="13">
        <f t="shared" si="14"/>
        <v>32259</v>
      </c>
    </row>
    <row r="144" spans="1:12" x14ac:dyDescent="0.2">
      <c r="A144" s="11">
        <v>36002</v>
      </c>
      <c r="B144" s="11" t="s">
        <v>89</v>
      </c>
      <c r="C144" s="12">
        <v>292</v>
      </c>
      <c r="D144" s="13">
        <v>177829.19280000002</v>
      </c>
      <c r="E144" s="13">
        <v>521459.14600369468</v>
      </c>
      <c r="F144" s="13">
        <v>179825</v>
      </c>
      <c r="G144" s="14">
        <v>0.92</v>
      </c>
      <c r="H144" s="13">
        <f t="shared" si="12"/>
        <v>0</v>
      </c>
      <c r="I144" s="13">
        <v>197600</v>
      </c>
      <c r="J144" s="14">
        <v>0.75</v>
      </c>
      <c r="K144" s="13">
        <f t="shared" si="13"/>
        <v>0</v>
      </c>
      <c r="L144" s="13">
        <f t="shared" si="14"/>
        <v>0</v>
      </c>
    </row>
    <row r="145" spans="1:12" x14ac:dyDescent="0.2">
      <c r="A145" s="11">
        <v>49007</v>
      </c>
      <c r="B145" s="11" t="s">
        <v>122</v>
      </c>
      <c r="C145" s="12">
        <v>1344.23</v>
      </c>
      <c r="D145" s="13">
        <v>901527.06588200002</v>
      </c>
      <c r="E145" s="13">
        <v>0</v>
      </c>
      <c r="F145" s="13">
        <v>248811</v>
      </c>
      <c r="G145" s="14">
        <v>1</v>
      </c>
      <c r="H145" s="13">
        <f t="shared" si="12"/>
        <v>201953</v>
      </c>
      <c r="I145" s="13">
        <v>250126</v>
      </c>
      <c r="J145" s="14">
        <v>1</v>
      </c>
      <c r="K145" s="13">
        <f t="shared" si="13"/>
        <v>200638</v>
      </c>
      <c r="L145" s="13">
        <f t="shared" si="14"/>
        <v>402591</v>
      </c>
    </row>
    <row r="146" spans="1:12" x14ac:dyDescent="0.2">
      <c r="A146" s="11">
        <v>1003</v>
      </c>
      <c r="B146" s="11" t="s">
        <v>14</v>
      </c>
      <c r="C146" s="12">
        <v>131</v>
      </c>
      <c r="D146" s="13">
        <v>100074.7954</v>
      </c>
      <c r="E146" s="13">
        <v>75109.658242886639</v>
      </c>
      <c r="F146" s="13">
        <v>67191</v>
      </c>
      <c r="G146" s="14">
        <v>0.83</v>
      </c>
      <c r="H146" s="13">
        <f t="shared" si="12"/>
        <v>0</v>
      </c>
      <c r="I146" s="13">
        <v>74285</v>
      </c>
      <c r="J146" s="14">
        <v>0.83</v>
      </c>
      <c r="K146" s="13">
        <f t="shared" si="13"/>
        <v>0</v>
      </c>
      <c r="L146" s="13">
        <f t="shared" si="14"/>
        <v>0</v>
      </c>
    </row>
    <row r="147" spans="1:12" x14ac:dyDescent="0.2">
      <c r="A147" s="11">
        <v>47001</v>
      </c>
      <c r="B147" s="11" t="s">
        <v>114</v>
      </c>
      <c r="C147" s="12">
        <v>379</v>
      </c>
      <c r="D147" s="13">
        <v>236629.43859999999</v>
      </c>
      <c r="E147" s="13">
        <v>0</v>
      </c>
      <c r="F147" s="13">
        <v>57292</v>
      </c>
      <c r="G147" s="14">
        <v>1</v>
      </c>
      <c r="H147" s="13">
        <f t="shared" si="12"/>
        <v>61023</v>
      </c>
      <c r="I147" s="13">
        <v>62001</v>
      </c>
      <c r="J147" s="14">
        <v>1</v>
      </c>
      <c r="K147" s="13">
        <f t="shared" si="13"/>
        <v>56314</v>
      </c>
      <c r="L147" s="13">
        <f t="shared" si="14"/>
        <v>117337</v>
      </c>
    </row>
    <row r="148" spans="1:12" x14ac:dyDescent="0.2">
      <c r="A148" s="11">
        <v>12003</v>
      </c>
      <c r="B148" s="11" t="s">
        <v>39</v>
      </c>
      <c r="C148" s="12">
        <v>202</v>
      </c>
      <c r="D148" s="13">
        <v>132302.38680000001</v>
      </c>
      <c r="E148" s="13">
        <v>19175.619999999995</v>
      </c>
      <c r="F148" s="13">
        <v>100242</v>
      </c>
      <c r="G148" s="14">
        <v>1</v>
      </c>
      <c r="H148" s="13">
        <f t="shared" si="12"/>
        <v>0</v>
      </c>
      <c r="I148" s="13">
        <v>104041</v>
      </c>
      <c r="J148" s="14">
        <v>0.76</v>
      </c>
      <c r="K148" s="13">
        <f t="shared" si="13"/>
        <v>0</v>
      </c>
      <c r="L148" s="13">
        <f t="shared" si="14"/>
        <v>0</v>
      </c>
    </row>
    <row r="149" spans="1:12" x14ac:dyDescent="0.2">
      <c r="A149" s="11">
        <v>54007</v>
      </c>
      <c r="B149" s="11" t="s">
        <v>137</v>
      </c>
      <c r="C149" s="12">
        <v>247</v>
      </c>
      <c r="D149" s="13">
        <v>139498.7898</v>
      </c>
      <c r="E149" s="13">
        <v>5130.6969976752443</v>
      </c>
      <c r="F149" s="13">
        <v>67468</v>
      </c>
      <c r="G149" s="14">
        <v>1</v>
      </c>
      <c r="H149" s="13">
        <f t="shared" si="12"/>
        <v>0</v>
      </c>
      <c r="I149" s="13">
        <v>72948</v>
      </c>
      <c r="J149" s="14">
        <v>1</v>
      </c>
      <c r="K149" s="13">
        <f t="shared" si="13"/>
        <v>0</v>
      </c>
      <c r="L149" s="13">
        <f t="shared" si="14"/>
        <v>0</v>
      </c>
    </row>
    <row r="150" spans="1:12" x14ac:dyDescent="0.2">
      <c r="A150" s="11">
        <v>59002</v>
      </c>
      <c r="B150" s="11" t="s">
        <v>146</v>
      </c>
      <c r="C150" s="12">
        <v>694</v>
      </c>
      <c r="D150" s="13">
        <v>417271.25959999999</v>
      </c>
      <c r="E150" s="13">
        <v>125919.70926170124</v>
      </c>
      <c r="F150" s="13">
        <v>242052</v>
      </c>
      <c r="G150" s="14">
        <v>1</v>
      </c>
      <c r="H150" s="13">
        <f t="shared" si="12"/>
        <v>0</v>
      </c>
      <c r="I150" s="13">
        <v>259026</v>
      </c>
      <c r="J150" s="14">
        <v>1</v>
      </c>
      <c r="K150" s="13">
        <f t="shared" si="13"/>
        <v>0</v>
      </c>
      <c r="L150" s="13">
        <f t="shared" si="14"/>
        <v>0</v>
      </c>
    </row>
    <row r="151" spans="1:12" x14ac:dyDescent="0.2">
      <c r="A151" s="11">
        <v>2006</v>
      </c>
      <c r="B151" s="11" t="s">
        <v>17</v>
      </c>
      <c r="C151" s="12">
        <v>289</v>
      </c>
      <c r="D151" s="13">
        <v>271853.63260000001</v>
      </c>
      <c r="E151" s="13">
        <v>0</v>
      </c>
      <c r="F151" s="13">
        <v>135227</v>
      </c>
      <c r="G151" s="14">
        <v>1</v>
      </c>
      <c r="H151" s="13">
        <f t="shared" si="12"/>
        <v>700</v>
      </c>
      <c r="I151" s="13">
        <v>146432</v>
      </c>
      <c r="J151" s="14">
        <v>1</v>
      </c>
      <c r="K151" s="13">
        <f t="shared" si="13"/>
        <v>0</v>
      </c>
      <c r="L151" s="13">
        <f t="shared" si="14"/>
        <v>700</v>
      </c>
    </row>
    <row r="152" spans="1:12" x14ac:dyDescent="0.2">
      <c r="A152" s="11">
        <v>55004</v>
      </c>
      <c r="B152" s="11" t="s">
        <v>138</v>
      </c>
      <c r="C152" s="12">
        <v>175</v>
      </c>
      <c r="D152" s="13">
        <v>145360.345</v>
      </c>
      <c r="E152" s="13">
        <v>65856.561265033146</v>
      </c>
      <c r="F152" s="13">
        <v>75707</v>
      </c>
      <c r="G152" s="14">
        <v>1</v>
      </c>
      <c r="H152" s="13">
        <f t="shared" si="12"/>
        <v>0</v>
      </c>
      <c r="I152" s="13">
        <v>81341</v>
      </c>
      <c r="J152" s="14">
        <v>1</v>
      </c>
      <c r="K152" s="13">
        <f t="shared" si="13"/>
        <v>0</v>
      </c>
      <c r="L152" s="13">
        <f t="shared" si="14"/>
        <v>0</v>
      </c>
    </row>
    <row r="153" spans="1:12" x14ac:dyDescent="0.2">
      <c r="A153" s="11">
        <v>63003</v>
      </c>
      <c r="B153" s="11" t="s">
        <v>160</v>
      </c>
      <c r="C153" s="12">
        <v>3094.53</v>
      </c>
      <c r="D153" s="13">
        <v>2589304.7719020001</v>
      </c>
      <c r="E153" s="13">
        <v>509539.02577414189</v>
      </c>
      <c r="F153" s="13">
        <v>621467</v>
      </c>
      <c r="G153" s="14">
        <v>1</v>
      </c>
      <c r="H153" s="13">
        <f t="shared" si="12"/>
        <v>418416</v>
      </c>
      <c r="I153" s="13">
        <v>639230</v>
      </c>
      <c r="J153" s="14">
        <v>1</v>
      </c>
      <c r="K153" s="13">
        <f t="shared" si="13"/>
        <v>400653</v>
      </c>
      <c r="L153" s="13">
        <f t="shared" si="14"/>
        <v>819069</v>
      </c>
    </row>
    <row r="154" spans="1:12" x14ac:dyDescent="0.2">
      <c r="B154" s="18"/>
      <c r="C154" s="12"/>
      <c r="D154" s="13">
        <f>SUM(D2:D153)</f>
        <v>107612258.93231195</v>
      </c>
      <c r="E154" s="13"/>
      <c r="F154" s="13">
        <f>SUM(F2:F153)</f>
        <v>34890427</v>
      </c>
      <c r="G154" s="14"/>
      <c r="H154" s="13">
        <f>SUM(H2:H153)</f>
        <v>20484660</v>
      </c>
      <c r="I154" s="13">
        <f>SUM(I2:I153)</f>
        <v>36311553</v>
      </c>
      <c r="J154" s="14"/>
      <c r="K154" s="13">
        <f>SUM(K2:K153)</f>
        <v>19890258</v>
      </c>
      <c r="L154" s="13">
        <f>SUM(L2:L153)</f>
        <v>40374918</v>
      </c>
    </row>
  </sheetData>
  <printOptions gridLines="1"/>
  <pageMargins left="0.2" right="0.2" top="0.48" bottom="0.28999999999999998" header="0.17" footer="0.17"/>
  <pageSetup scale="79" orientation="portrait" horizontalDpi="4294967292" r:id="rId1"/>
  <headerFooter alignWithMargins="0">
    <oddHeader>&amp;C&amp;"-,Regular"&amp;11FY2012 Special Education Aid
Based on Dec 2010 State Child Count</oddHeader>
    <oddFooter>&amp;R&amp;"-,Regular"&amp;8&amp;D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FY12 SE</vt:lpstr>
      <vt:lpstr>'FY12 SE'!Print_Area</vt:lpstr>
      <vt:lpstr>'FY12 SE'!Print_Titles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2013-03-13T18:30:45.6227408Z</dcterms:created>
</coreProperties>
</file>