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4675" windowHeight="11790"/>
  </bookViews>
  <sheets>
    <sheet name="FY15 Aid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'FY15 Aid'!$A$1:$O$153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'FY15 Aid'!$A$2:$N$155</definedName>
    <definedName name="_xlnm.Print_Titles" localSheetId="0">'FY15 Aid'!$A:$B,'FY15 Aid'!$1:$1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L153" i="1" l="1"/>
  <c r="H153" i="1"/>
  <c r="J131" i="1"/>
  <c r="M119" i="1"/>
  <c r="J119" i="1"/>
  <c r="J40" i="1"/>
  <c r="J152" i="1"/>
  <c r="M118" i="1"/>
  <c r="M45" i="1"/>
  <c r="J45" i="1"/>
  <c r="M12" i="1"/>
  <c r="M4" i="1"/>
  <c r="J135" i="1"/>
  <c r="J25" i="1"/>
  <c r="M30" i="1"/>
  <c r="M149" i="1"/>
  <c r="J149" i="1"/>
  <c r="M3" i="1"/>
  <c r="J3" i="1"/>
  <c r="J126" i="1"/>
  <c r="J104" i="1"/>
  <c r="J116" i="1"/>
  <c r="J151" i="1"/>
  <c r="M148" i="1"/>
  <c r="J148" i="1"/>
  <c r="J128" i="1"/>
  <c r="J114" i="1"/>
  <c r="M58" i="1"/>
  <c r="J85" i="1"/>
  <c r="J14" i="1"/>
  <c r="M137" i="1"/>
  <c r="J137" i="1"/>
  <c r="J112" i="1"/>
  <c r="J102" i="1"/>
  <c r="M29" i="1"/>
  <c r="M144" i="1"/>
  <c r="J144" i="1"/>
  <c r="M133" i="1"/>
  <c r="M120" i="1"/>
  <c r="J120" i="1"/>
  <c r="J56" i="1"/>
  <c r="M35" i="1"/>
  <c r="J35" i="1"/>
  <c r="J17" i="1"/>
  <c r="J9" i="1"/>
  <c r="M50" i="1"/>
  <c r="J94" i="1"/>
  <c r="J83" i="1"/>
  <c r="M19" i="1"/>
  <c r="J19" i="1"/>
  <c r="J87" i="1"/>
  <c r="J49" i="1"/>
  <c r="M22" i="1"/>
  <c r="M129" i="1"/>
  <c r="J129" i="1"/>
  <c r="M86" i="1"/>
  <c r="M66" i="1"/>
  <c r="J23" i="1"/>
  <c r="I153" i="1"/>
  <c r="J84" i="1"/>
  <c r="M106" i="1"/>
  <c r="J115" i="1"/>
  <c r="J89" i="1"/>
  <c r="J82" i="1"/>
  <c r="J34" i="1"/>
  <c r="M6" i="1"/>
  <c r="J79" i="1"/>
  <c r="M143" i="1"/>
  <c r="J80" i="1"/>
  <c r="J69" i="1"/>
  <c r="J95" i="1"/>
  <c r="J109" i="1"/>
  <c r="J65" i="1"/>
  <c r="M18" i="1"/>
  <c r="J64" i="1"/>
  <c r="M97" i="1"/>
  <c r="J63" i="1"/>
  <c r="J47" i="1"/>
  <c r="M24" i="1"/>
  <c r="J62" i="1"/>
  <c r="J124" i="1"/>
  <c r="M60" i="1"/>
  <c r="J21" i="1"/>
  <c r="J96" i="1"/>
  <c r="J59" i="1"/>
  <c r="M13" i="1"/>
  <c r="J51" i="1"/>
  <c r="J105" i="1"/>
  <c r="J72" i="1"/>
  <c r="M42" i="1"/>
  <c r="J42" i="1"/>
  <c r="M76" i="1"/>
  <c r="J76" i="1"/>
  <c r="J43" i="1"/>
  <c r="J16" i="1"/>
  <c r="M7" i="1"/>
  <c r="J130" i="1"/>
  <c r="J41" i="1"/>
  <c r="J142" i="1"/>
  <c r="J140" i="1"/>
  <c r="M101" i="1"/>
  <c r="J98" i="1"/>
  <c r="J44" i="1"/>
  <c r="M123" i="1"/>
  <c r="J93" i="1"/>
  <c r="J92" i="1"/>
  <c r="M139" i="1"/>
  <c r="M77" i="1"/>
  <c r="J134" i="1"/>
  <c r="J147" i="1"/>
  <c r="J111" i="1"/>
  <c r="J136" i="1"/>
  <c r="J5" i="1"/>
  <c r="M68" i="1"/>
  <c r="J68" i="1"/>
  <c r="J103" i="1"/>
  <c r="M61" i="1"/>
  <c r="J54" i="1"/>
  <c r="M2" i="1"/>
  <c r="J36" i="1"/>
  <c r="J121" i="1"/>
  <c r="M46" i="1"/>
  <c r="J20" i="1"/>
  <c r="M117" i="1"/>
  <c r="M15" i="1"/>
  <c r="J8" i="1"/>
  <c r="J11" i="1"/>
  <c r="M150" i="1"/>
  <c r="J150" i="1"/>
  <c r="J78" i="1"/>
  <c r="J75" i="1"/>
  <c r="J145" i="1"/>
  <c r="M127" i="1"/>
  <c r="J110" i="1"/>
  <c r="N120" i="1" l="1"/>
  <c r="J61" i="1"/>
  <c r="N61" i="1" s="1"/>
  <c r="M67" i="1"/>
  <c r="J139" i="1"/>
  <c r="N139" i="1" s="1"/>
  <c r="N42" i="1"/>
  <c r="M88" i="1"/>
  <c r="J22" i="1"/>
  <c r="N22" i="1" s="1"/>
  <c r="M52" i="1"/>
  <c r="N137" i="1"/>
  <c r="J127" i="1"/>
  <c r="N127" i="1" s="1"/>
  <c r="J15" i="1"/>
  <c r="N15" i="1" s="1"/>
  <c r="J46" i="1"/>
  <c r="N46" i="1" s="1"/>
  <c r="M36" i="1"/>
  <c r="M138" i="1"/>
  <c r="M10" i="1"/>
  <c r="N68" i="1"/>
  <c r="M28" i="1"/>
  <c r="M147" i="1"/>
  <c r="N147" i="1" s="1"/>
  <c r="J77" i="1"/>
  <c r="N77" i="1" s="1"/>
  <c r="M141" i="1"/>
  <c r="M32" i="1"/>
  <c r="M142" i="1"/>
  <c r="N142" i="1" s="1"/>
  <c r="J7" i="1"/>
  <c r="N7" i="1" s="1"/>
  <c r="N76" i="1"/>
  <c r="M124" i="1"/>
  <c r="J24" i="1"/>
  <c r="N24" i="1" s="1"/>
  <c r="J97" i="1"/>
  <c r="N97" i="1" s="1"/>
  <c r="M55" i="1"/>
  <c r="M132" i="1"/>
  <c r="J143" i="1"/>
  <c r="N143" i="1" s="1"/>
  <c r="M27" i="1"/>
  <c r="J106" i="1"/>
  <c r="N106" i="1" s="1"/>
  <c r="J66" i="1"/>
  <c r="N66" i="1" s="1"/>
  <c r="M87" i="1"/>
  <c r="M83" i="1"/>
  <c r="N83" i="1" s="1"/>
  <c r="J50" i="1"/>
  <c r="N50" i="1" s="1"/>
  <c r="N35" i="1"/>
  <c r="M112" i="1"/>
  <c r="N112" i="1" s="1"/>
  <c r="M14" i="1"/>
  <c r="N14" i="1" s="1"/>
  <c r="J58" i="1"/>
  <c r="N58" i="1" s="1"/>
  <c r="N148" i="1"/>
  <c r="M38" i="1"/>
  <c r="J30" i="1"/>
  <c r="N30" i="1" s="1"/>
  <c r="J4" i="1"/>
  <c r="N4" i="1" s="1"/>
  <c r="M40" i="1"/>
  <c r="N40" i="1" s="1"/>
  <c r="M131" i="1"/>
  <c r="N131" i="1" s="1"/>
  <c r="N87" i="1"/>
  <c r="J123" i="1"/>
  <c r="N123" i="1" s="1"/>
  <c r="N19" i="1"/>
  <c r="J29" i="1"/>
  <c r="N29" i="1" s="1"/>
  <c r="M33" i="1"/>
  <c r="J118" i="1"/>
  <c r="N118" i="1" s="1"/>
  <c r="N119" i="1"/>
  <c r="M8" i="1"/>
  <c r="N8" i="1" s="1"/>
  <c r="M145" i="1"/>
  <c r="M75" i="1"/>
  <c r="N75" i="1" s="1"/>
  <c r="M78" i="1"/>
  <c r="N78" i="1" s="1"/>
  <c r="J117" i="1"/>
  <c r="N117" i="1" s="1"/>
  <c r="M54" i="1"/>
  <c r="N54" i="1" s="1"/>
  <c r="J138" i="1"/>
  <c r="J10" i="1"/>
  <c r="M53" i="1"/>
  <c r="J67" i="1"/>
  <c r="J141" i="1"/>
  <c r="M44" i="1"/>
  <c r="N44" i="1" s="1"/>
  <c r="J48" i="1"/>
  <c r="M98" i="1"/>
  <c r="N98" i="1" s="1"/>
  <c r="M140" i="1"/>
  <c r="N140" i="1" s="1"/>
  <c r="M37" i="1"/>
  <c r="M41" i="1"/>
  <c r="N41" i="1" s="1"/>
  <c r="M43" i="1"/>
  <c r="N43" i="1" s="1"/>
  <c r="M72" i="1"/>
  <c r="N72" i="1" s="1"/>
  <c r="M105" i="1"/>
  <c r="N105" i="1" s="1"/>
  <c r="J13" i="1"/>
  <c r="N13" i="1" s="1"/>
  <c r="M21" i="1"/>
  <c r="N21" i="1" s="1"/>
  <c r="M64" i="1"/>
  <c r="N64" i="1" s="1"/>
  <c r="M65" i="1"/>
  <c r="N65" i="1" s="1"/>
  <c r="J55" i="1"/>
  <c r="M108" i="1"/>
  <c r="J132" i="1"/>
  <c r="M79" i="1"/>
  <c r="N79" i="1" s="1"/>
  <c r="M34" i="1"/>
  <c r="N34" i="1" s="1"/>
  <c r="J27" i="1"/>
  <c r="M84" i="1"/>
  <c r="N84" i="1" s="1"/>
  <c r="J86" i="1"/>
  <c r="N86" i="1" s="1"/>
  <c r="J88" i="1"/>
  <c r="N88" i="1" s="1"/>
  <c r="M17" i="1"/>
  <c r="N17" i="1" s="1"/>
  <c r="M56" i="1"/>
  <c r="J133" i="1"/>
  <c r="N133" i="1" s="1"/>
  <c r="J52" i="1"/>
  <c r="M128" i="1"/>
  <c r="N128" i="1" s="1"/>
  <c r="M151" i="1"/>
  <c r="N151" i="1" s="1"/>
  <c r="J38" i="1"/>
  <c r="M126" i="1"/>
  <c r="N126" i="1" s="1"/>
  <c r="M25" i="1"/>
  <c r="N25" i="1" s="1"/>
  <c r="J12" i="1"/>
  <c r="N12" i="1" s="1"/>
  <c r="J33" i="1"/>
  <c r="E153" i="1"/>
  <c r="N145" i="1"/>
  <c r="J81" i="1"/>
  <c r="M81" i="1"/>
  <c r="J26" i="1"/>
  <c r="M26" i="1"/>
  <c r="N150" i="1"/>
  <c r="N36" i="1"/>
  <c r="M103" i="1"/>
  <c r="N103" i="1" s="1"/>
  <c r="M93" i="1"/>
  <c r="N93" i="1" s="1"/>
  <c r="J146" i="1"/>
  <c r="M146" i="1"/>
  <c r="J70" i="1"/>
  <c r="M70" i="1"/>
  <c r="F153" i="1"/>
  <c r="M11" i="1"/>
  <c r="N11" i="1" s="1"/>
  <c r="M20" i="1"/>
  <c r="N20" i="1" s="1"/>
  <c r="M136" i="1"/>
  <c r="N136" i="1" s="1"/>
  <c r="J100" i="1"/>
  <c r="M100" i="1"/>
  <c r="J39" i="1"/>
  <c r="M39" i="1"/>
  <c r="M116" i="1"/>
  <c r="N116" i="1" s="1"/>
  <c r="J107" i="1"/>
  <c r="M107" i="1"/>
  <c r="J99" i="1"/>
  <c r="M99" i="1"/>
  <c r="C153" i="1"/>
  <c r="G153" i="1"/>
  <c r="M110" i="1"/>
  <c r="M121" i="1"/>
  <c r="N121" i="1" s="1"/>
  <c r="J28" i="1"/>
  <c r="N28" i="1" s="1"/>
  <c r="M134" i="1"/>
  <c r="N134" i="1" s="1"/>
  <c r="J32" i="1"/>
  <c r="M16" i="1"/>
  <c r="N16" i="1" s="1"/>
  <c r="M51" i="1"/>
  <c r="N51" i="1" s="1"/>
  <c r="M69" i="1"/>
  <c r="N69" i="1" s="1"/>
  <c r="M80" i="1"/>
  <c r="N80" i="1" s="1"/>
  <c r="M89" i="1"/>
  <c r="N89" i="1" s="1"/>
  <c r="M115" i="1"/>
  <c r="N115" i="1" s="1"/>
  <c r="M94" i="1"/>
  <c r="N94" i="1" s="1"/>
  <c r="M85" i="1"/>
  <c r="N85" i="1" s="1"/>
  <c r="J71" i="1"/>
  <c r="M71" i="1"/>
  <c r="N3" i="1"/>
  <c r="J90" i="1"/>
  <c r="M90" i="1"/>
  <c r="J31" i="1"/>
  <c r="M31" i="1"/>
  <c r="J91" i="1"/>
  <c r="M91" i="1"/>
  <c r="J73" i="1"/>
  <c r="M73" i="1"/>
  <c r="J57" i="1"/>
  <c r="M57" i="1"/>
  <c r="K153" i="1"/>
  <c r="M5" i="1"/>
  <c r="N5" i="1" s="1"/>
  <c r="M111" i="1"/>
  <c r="N111" i="1" s="1"/>
  <c r="M48" i="1"/>
  <c r="M59" i="1"/>
  <c r="N59" i="1" s="1"/>
  <c r="D153" i="1"/>
  <c r="J2" i="1"/>
  <c r="N2" i="1" s="1"/>
  <c r="J53" i="1"/>
  <c r="M92" i="1"/>
  <c r="N92" i="1" s="1"/>
  <c r="J101" i="1"/>
  <c r="N101" i="1" s="1"/>
  <c r="M47" i="1"/>
  <c r="N47" i="1" s="1"/>
  <c r="M63" i="1"/>
  <c r="N63" i="1" s="1"/>
  <c r="M95" i="1"/>
  <c r="N95" i="1" s="1"/>
  <c r="J108" i="1"/>
  <c r="J74" i="1"/>
  <c r="M74" i="1"/>
  <c r="J122" i="1"/>
  <c r="M122" i="1"/>
  <c r="J113" i="1"/>
  <c r="M113" i="1"/>
  <c r="M155" i="1"/>
  <c r="J155" i="1"/>
  <c r="N155" i="1" s="1"/>
  <c r="M96" i="1"/>
  <c r="N96" i="1" s="1"/>
  <c r="M62" i="1"/>
  <c r="N62" i="1" s="1"/>
  <c r="M109" i="1"/>
  <c r="N109" i="1" s="1"/>
  <c r="M82" i="1"/>
  <c r="N82" i="1" s="1"/>
  <c r="N129" i="1"/>
  <c r="N56" i="1"/>
  <c r="N144" i="1"/>
  <c r="N149" i="1"/>
  <c r="N45" i="1"/>
  <c r="J37" i="1"/>
  <c r="N37" i="1" s="1"/>
  <c r="M130" i="1"/>
  <c r="N130" i="1" s="1"/>
  <c r="J60" i="1"/>
  <c r="N60" i="1" s="1"/>
  <c r="N124" i="1"/>
  <c r="J18" i="1"/>
  <c r="N18" i="1" s="1"/>
  <c r="J6" i="1"/>
  <c r="N6" i="1" s="1"/>
  <c r="J125" i="1"/>
  <c r="M125" i="1"/>
  <c r="M23" i="1"/>
  <c r="N23" i="1" s="1"/>
  <c r="M49" i="1"/>
  <c r="N49" i="1" s="1"/>
  <c r="M9" i="1"/>
  <c r="N9" i="1" s="1"/>
  <c r="M102" i="1"/>
  <c r="N102" i="1" s="1"/>
  <c r="M114" i="1"/>
  <c r="N114" i="1" s="1"/>
  <c r="M104" i="1"/>
  <c r="N104" i="1" s="1"/>
  <c r="M135" i="1"/>
  <c r="N135" i="1" s="1"/>
  <c r="M152" i="1"/>
  <c r="N152" i="1" s="1"/>
  <c r="N67" i="1" l="1"/>
  <c r="N108" i="1"/>
  <c r="N33" i="1"/>
  <c r="N38" i="1"/>
  <c r="N132" i="1"/>
  <c r="N122" i="1"/>
  <c r="N10" i="1"/>
  <c r="N57" i="1"/>
  <c r="N138" i="1"/>
  <c r="N53" i="1"/>
  <c r="N39" i="1"/>
  <c r="N48" i="1"/>
  <c r="N52" i="1"/>
  <c r="N26" i="1"/>
  <c r="N141" i="1"/>
  <c r="N32" i="1"/>
  <c r="N27" i="1"/>
  <c r="N55" i="1"/>
  <c r="N113" i="1"/>
  <c r="M153" i="1"/>
  <c r="N107" i="1"/>
  <c r="N73" i="1"/>
  <c r="N71" i="1"/>
  <c r="N110" i="1"/>
  <c r="N125" i="1"/>
  <c r="N91" i="1"/>
  <c r="N99" i="1"/>
  <c r="N146" i="1"/>
  <c r="N90" i="1"/>
  <c r="N74" i="1"/>
  <c r="N31" i="1"/>
  <c r="N100" i="1"/>
  <c r="N70" i="1"/>
  <c r="N81" i="1"/>
  <c r="J153" i="1"/>
  <c r="N153" i="1" l="1"/>
  <c r="N157" i="1" s="1"/>
</calcChain>
</file>

<file path=xl/sharedStrings.xml><?xml version="1.0" encoding="utf-8"?>
<sst xmlns="http://schemas.openxmlformats.org/spreadsheetml/2006/main" count="168" uniqueCount="168">
  <si>
    <t>District No.</t>
  </si>
  <si>
    <t>District Name</t>
  </si>
  <si>
    <t>2012 State Aid Fall Enrollment</t>
  </si>
  <si>
    <t>2013 State Aid Fall Enrollment</t>
  </si>
  <si>
    <t>2014 State Aid Fall Enrollment</t>
  </si>
  <si>
    <t xml:space="preserve">TOTAL Need </t>
  </si>
  <si>
    <t xml:space="preserve">1st Half Local Effort         (Pay 2014)  </t>
  </si>
  <si>
    <t>Additional Aid as per 13-13-87</t>
  </si>
  <si>
    <t>2nd Half Local Effort           (Pay 2015)</t>
  </si>
  <si>
    <t xml:space="preserve">FY2015 State Aid 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</si>
  <si>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</si>
  <si>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</si>
  <si>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</si>
  <si>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</si>
  <si>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</si>
  <si>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</si>
  <si>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</si>
  <si>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</si>
  <si>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</si>
  <si>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</si>
  <si>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</si>
  <si>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</si>
  <si>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</si>
  <si>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</si>
  <si>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</si>
  <si>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</si>
  <si>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</si>
  <si>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</si>
  <si>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</si>
  <si>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</si>
  <si>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</si>
  <si>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</si>
  <si>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</si>
  <si>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</si>
  <si>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</si>
  <si>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</si>
  <si>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</si>
  <si>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</si>
  <si>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</si>
  <si>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</si>
  <si>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</si>
  <si>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</si>
  <si>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</si>
  <si>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</si>
  <si>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</si>
  <si>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</si>
  <si>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</si>
  <si>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</si>
  <si>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</si>
  <si>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</si>
  <si>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</si>
  <si>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</si>
  <si>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</si>
  <si>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</si>
  <si>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</si>
  <si>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</si>
  <si>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</si>
  <si>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</si>
  <si>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</si>
  <si>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</si>
  <si>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</si>
  <si>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</si>
  <si>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</si>
  <si>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</si>
  <si>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</si>
  <si>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</si>
  <si>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</si>
  <si>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</si>
  <si>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</si>
  <si>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</si>
  <si>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</si>
  <si>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</si>
  <si>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</si>
  <si>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</si>
  <si>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</si>
  <si>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</si>
  <si>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</si>
  <si>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</si>
  <si>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</si>
  <si>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</si>
  <si>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</si>
  <si>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</si>
  <si>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</si>
  <si>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</si>
  <si>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</si>
  <si>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</si>
  <si>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</si>
  <si>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</si>
  <si>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</si>
  <si>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</si>
  <si>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</si>
  <si>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</si>
  <si>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</si>
  <si>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</si>
  <si>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</si>
  <si>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</si>
  <si>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</si>
  <si>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</si>
  <si>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</si>
  <si>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</si>
  <si>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</si>
  <si>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</si>
  <si>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</si>
  <si>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</si>
  <si>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</si>
  <si>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</si>
  <si>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</si>
  <si>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</si>
  <si>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</si>
  <si>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</si>
  <si>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</si>
  <si>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</si>
  <si>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</si>
  <si>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</si>
  <si>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</si>
  <si>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</si>
  <si>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</si>
  <si>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</si>
  <si>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</si>
  <si>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</si>
  <si>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</si>
  <si>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</si>
  <si>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</si>
  <si>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</si>
  <si>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</si>
  <si>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</si>
  <si>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</si>
  <si>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</si>
  <si>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</si>
  <si>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</si>
  <si>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</si>
  <si>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</si>
  <si>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</si>
  <si>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</si>
  <si>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</si>
  <si>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</si>
  <si>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</si>
  <si>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</si>
  <si>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</si>
  <si>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</si>
  <si>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</si>
  <si>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</si>
  <si>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</si>
  <si>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</si>
  <si>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</si>
  <si>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</si>
  <si>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</si>
  <si>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</si>
  <si>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</si>
  <si>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 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</si>
  <si>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</si>
  <si>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</si>
  <si>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</si>
  <si>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</si>
  <si>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</si>
  <si>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</si>
  <si>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</si>
  <si>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</si>
  <si>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</si>
  <si>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</si>
  <si>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</si>
  <si>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 xml:space="preserve"> </t>
  </si>
  <si>
    <t>L-D Career &amp; Tech Ed.</t>
  </si>
  <si>
    <t>Total State Aid</t>
  </si>
  <si>
    <t>1st Half Penalties</t>
  </si>
  <si>
    <t>2nd Half Penalties &amp; Gaming Adj</t>
  </si>
  <si>
    <t>1st Half State Aid   1/2 of Need minus 1st half local effort</t>
  </si>
  <si>
    <t>2nd Half State Aid  1/2 of Need minus 2nd half local 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</si>
</sst>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164" formatCode="&quot;$&quot;#,##0"/>
    <numFmt numFmtId="165" formatCode="#,##0.000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2060"/>
      <name val="Gill Sans MT"/>
      <family val="2"/>
    </font>
    <font>
      <sz val="9"/>
      <name val="Gill Sans MT"/>
      <family val="2"/>
    </font>
    <font>
      <sz val="9"/>
      <color theme="0"/>
      <name val="Gill Sans MT"/>
      <family val="2"/>
    </font>
    <font>
      <sz val="10"/>
      <color rgb="FF002060"/>
      <name val="Gill Sans MT"/>
      <family val="2"/>
    </font>
    <font>
      <sz val="11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64" fontId="3" fillId="0" borderId="0" xfId="0" applyNumberFormat="1" applyFont="1" applyFill="1" applyBorder="1"/>
    <xf numFmtId="5" fontId="3" fillId="0" borderId="0" xfId="0" applyNumberFormat="1" applyFont="1" applyFill="1" applyBorder="1"/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left"/>
    </xf>
    <xf numFmtId="4" fontId="3" fillId="0" borderId="2" xfId="0" applyNumberFormat="1" applyFont="1" applyFill="1" applyBorder="1"/>
    <xf numFmtId="164" fontId="3" fillId="0" borderId="2" xfId="0" applyNumberFormat="1" applyFont="1" applyFill="1" applyBorder="1"/>
    <xf numFmtId="5" fontId="3" fillId="0" borderId="2" xfId="0" applyNumberFormat="1" applyFont="1" applyFill="1" applyBorder="1"/>
    <xf numFmtId="6" fontId="3" fillId="0" borderId="2" xfId="0" applyNumberFormat="1" applyFont="1" applyFill="1" applyBorder="1"/>
    <xf numFmtId="5" fontId="3" fillId="0" borderId="2" xfId="0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/>
    <xf numFmtId="6" fontId="3" fillId="0" borderId="0" xfId="0" applyNumberFormat="1" applyFont="1" applyFill="1" applyBorder="1"/>
    <xf numFmtId="0" fontId="4" fillId="0" borderId="0" xfId="0" applyFont="1" applyFill="1" applyBorder="1"/>
    <xf numFmtId="3" fontId="3" fillId="2" borderId="4" xfId="0" applyNumberFormat="1" applyFont="1" applyFill="1" applyBorder="1" applyAlignment="1">
      <alignment horizontal="left" wrapText="1"/>
    </xf>
    <xf numFmtId="3" fontId="3" fillId="2" borderId="5" xfId="0" applyNumberFormat="1" applyFont="1" applyFill="1" applyBorder="1" applyAlignment="1">
      <alignment horizontal="left" wrapText="1"/>
    </xf>
    <xf numFmtId="4" fontId="3" fillId="2" borderId="5" xfId="0" applyNumberFormat="1" applyFont="1" applyFill="1" applyBorder="1" applyAlignment="1">
      <alignment wrapText="1"/>
    </xf>
    <xf numFmtId="5" fontId="3" fillId="2" borderId="5" xfId="0" applyNumberFormat="1" applyFont="1" applyFill="1" applyBorder="1" applyAlignment="1">
      <alignment wrapText="1"/>
    </xf>
    <xf numFmtId="6" fontId="3" fillId="2" borderId="5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5" fontId="3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5" fontId="6" fillId="0" borderId="0" xfId="0" applyNumberFormat="1" applyFont="1" applyFill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5" fontId="5" fillId="3" borderId="1" xfId="0" applyNumberFormat="1" applyFont="1" applyFill="1" applyBorder="1" applyAlignment="1">
      <alignment horizontal="center" wrapTex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2015%20State%20Aid/2nd%20Half/General%20State%20Aid%205.1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15 Aid"/>
      <sheetName val="Need Calc"/>
      <sheetName val="State Aid Fall Enroll"/>
      <sheetName val="ELL"/>
      <sheetName val="ARSD 24.17.03.07"/>
      <sheetName val="SDCL 13-13-87"/>
      <sheetName val="students 13.13.87"/>
      <sheetName val="reorganizations"/>
      <sheetName val="SCHV2014"/>
      <sheetName val="SCHV2015"/>
      <sheetName val="Notes"/>
      <sheetName val="Gaming Adjus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7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P64" sqref="P64"/>
    </sheetView>
  </sheetViews>
  <sheetFormatPr defaultRowHeight="15.75" x14ac:dyDescent="0.35"/>
  <cols>
    <col min="1" max="1" width="6.42578125" style="1" bestFit="1" customWidth="1"/>
    <col min="2" max="2" width="20.7109375" style="1" bestFit="1" customWidth="1"/>
    <col min="3" max="3" width="10.42578125" style="2" customWidth="1"/>
    <col min="4" max="5" width="9.7109375" style="2" customWidth="1"/>
    <col min="6" max="6" width="11.28515625" style="3" customWidth="1"/>
    <col min="7" max="7" width="13.140625" style="4" customWidth="1"/>
    <col min="8" max="8" width="9.140625" style="2" customWidth="1"/>
    <col min="9" max="9" width="9.140625" style="2" bestFit="1" customWidth="1"/>
    <col min="10" max="10" width="15.140625" style="2" bestFit="1" customWidth="1"/>
    <col min="11" max="11" width="11.140625" style="17" bestFit="1" customWidth="1"/>
    <col min="12" max="12" width="9.85546875" style="2" bestFit="1" customWidth="1"/>
    <col min="13" max="13" width="16.140625" style="2" customWidth="1"/>
    <col min="14" max="14" width="12.42578125" style="2" bestFit="1" customWidth="1"/>
    <col min="15" max="15" width="11.5703125" style="2" bestFit="1" customWidth="1"/>
    <col min="16" max="16384" width="9.140625" style="2"/>
  </cols>
  <sheetData>
    <row r="1" spans="1:14" s="5" customFormat="1" ht="47.25" x14ac:dyDescent="0.35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2" t="s">
        <v>5</v>
      </c>
      <c r="G1" s="33" t="s">
        <v>6</v>
      </c>
      <c r="H1" s="33" t="s">
        <v>164</v>
      </c>
      <c r="I1" s="33" t="s">
        <v>7</v>
      </c>
      <c r="J1" s="33" t="s">
        <v>166</v>
      </c>
      <c r="K1" s="33" t="s">
        <v>8</v>
      </c>
      <c r="L1" s="33" t="s">
        <v>165</v>
      </c>
      <c r="M1" s="33" t="s">
        <v>167</v>
      </c>
      <c r="N1" s="33" t="s">
        <v>9</v>
      </c>
    </row>
    <row r="2" spans="1:14" x14ac:dyDescent="0.35">
      <c r="A2" s="6">
        <v>6001</v>
      </c>
      <c r="B2" s="6" t="s">
        <v>24</v>
      </c>
      <c r="C2" s="7">
        <v>4169.4799999999996</v>
      </c>
      <c r="D2" s="7">
        <v>4255.4799999999996</v>
      </c>
      <c r="E2" s="7">
        <v>4351.5200000000004</v>
      </c>
      <c r="F2" s="8">
        <v>20844432</v>
      </c>
      <c r="G2" s="9">
        <v>5367416</v>
      </c>
      <c r="H2" s="10"/>
      <c r="I2" s="11">
        <v>0</v>
      </c>
      <c r="J2" s="11">
        <f>IF((0.5*F2)-G2+H2+(0.5*I2)&lt;0,0,ROUND((0.5*F2)-G2+H2+(0.5*I2),0))</f>
        <v>5054800</v>
      </c>
      <c r="K2" s="9">
        <v>5592446</v>
      </c>
      <c r="L2" s="10"/>
      <c r="M2" s="11">
        <f>IF((0.5*F2)-K2+L2+(0.5*I2)&lt;0,0,ROUND((0.5*F2)-K2+L2+(0.5*I2),0))</f>
        <v>4829770</v>
      </c>
      <c r="N2" s="9">
        <f>J2+M2</f>
        <v>9884570</v>
      </c>
    </row>
    <row r="3" spans="1:14" ht="13.5" customHeight="1" x14ac:dyDescent="0.35">
      <c r="A3" s="6">
        <v>58003</v>
      </c>
      <c r="B3" s="6" t="s">
        <v>143</v>
      </c>
      <c r="C3" s="7">
        <v>268</v>
      </c>
      <c r="D3" s="7">
        <v>275</v>
      </c>
      <c r="E3" s="7">
        <v>267</v>
      </c>
      <c r="F3" s="8">
        <v>1490642</v>
      </c>
      <c r="G3" s="9">
        <v>1013234</v>
      </c>
      <c r="H3" s="10"/>
      <c r="I3" s="11">
        <v>0</v>
      </c>
      <c r="J3" s="11">
        <f>IF((0.5*F3)-G3+H3+(0.5*I3)&lt;0,0,ROUND((0.5*F3)-G3+H3+(0.5*I3),0))</f>
        <v>0</v>
      </c>
      <c r="K3" s="9">
        <v>1057103</v>
      </c>
      <c r="L3" s="10"/>
      <c r="M3" s="11">
        <f>IF((0.5*F3)-K3+L3+(0.5*I3)&lt;0,0,ROUND((0.5*F3)-K3+L3+(0.5*I3),0))</f>
        <v>0</v>
      </c>
      <c r="N3" s="9">
        <f>J3+M3</f>
        <v>0</v>
      </c>
    </row>
    <row r="4" spans="1:14" ht="13.5" customHeight="1" x14ac:dyDescent="0.35">
      <c r="A4" s="6">
        <v>61001</v>
      </c>
      <c r="B4" s="6" t="s">
        <v>150</v>
      </c>
      <c r="C4" s="7">
        <v>292.76</v>
      </c>
      <c r="D4" s="7">
        <v>290.45</v>
      </c>
      <c r="E4" s="7">
        <v>285.58</v>
      </c>
      <c r="F4" s="8">
        <v>1584752</v>
      </c>
      <c r="G4" s="9">
        <v>419001</v>
      </c>
      <c r="H4" s="10"/>
      <c r="I4" s="11">
        <v>0</v>
      </c>
      <c r="J4" s="11">
        <f>IF((0.5*F4)-G4+H4+(0.5*I4)&lt;0,0,ROUND((0.5*F4)-G4+H4+(0.5*I4),0))</f>
        <v>373375</v>
      </c>
      <c r="K4" s="9">
        <v>409144</v>
      </c>
      <c r="L4" s="10"/>
      <c r="M4" s="11">
        <f>IF((0.5*F4)-K4+L4+(0.5*I4)&lt;0,0,ROUND((0.5*F4)-K4+L4+(0.5*I4),0))</f>
        <v>383232</v>
      </c>
      <c r="N4" s="9">
        <f>J4+M4</f>
        <v>756607</v>
      </c>
    </row>
    <row r="5" spans="1:14" ht="13.5" customHeight="1" x14ac:dyDescent="0.35">
      <c r="A5" s="6">
        <v>11001</v>
      </c>
      <c r="B5" s="6" t="s">
        <v>33</v>
      </c>
      <c r="C5" s="7">
        <v>324</v>
      </c>
      <c r="D5" s="7">
        <v>333</v>
      </c>
      <c r="E5" s="7">
        <v>346</v>
      </c>
      <c r="F5" s="8">
        <v>1847660</v>
      </c>
      <c r="G5" s="9">
        <v>279452</v>
      </c>
      <c r="H5" s="10"/>
      <c r="I5" s="11">
        <v>0</v>
      </c>
      <c r="J5" s="11">
        <f>IF((0.5*F5)-G5+H5+(0.5*I5)&lt;0,0,ROUND((0.5*F5)-G5+H5+(0.5*I5),0))</f>
        <v>644378</v>
      </c>
      <c r="K5" s="9">
        <v>295699</v>
      </c>
      <c r="L5" s="10"/>
      <c r="M5" s="11">
        <f>IF((0.5*F5)-K5+L5+(0.5*I5)&lt;0,0,ROUND((0.5*F5)-K5+L5+(0.5*I5),0))</f>
        <v>628131</v>
      </c>
      <c r="N5" s="9">
        <f>J5+M5</f>
        <v>1272509</v>
      </c>
    </row>
    <row r="6" spans="1:14" ht="13.5" customHeight="1" x14ac:dyDescent="0.35">
      <c r="A6" s="6">
        <v>38001</v>
      </c>
      <c r="B6" s="6" t="s">
        <v>89</v>
      </c>
      <c r="C6" s="7">
        <v>288</v>
      </c>
      <c r="D6" s="7">
        <v>281.99</v>
      </c>
      <c r="E6" s="7">
        <v>286</v>
      </c>
      <c r="F6" s="8">
        <v>1561274</v>
      </c>
      <c r="G6" s="9">
        <v>424933</v>
      </c>
      <c r="H6" s="10"/>
      <c r="I6" s="11">
        <v>0</v>
      </c>
      <c r="J6" s="11">
        <f>IF((0.5*F6)-G6+H6+(0.5*I6)&lt;0,0,ROUND((0.5*F6)-G6+H6+(0.5*I6),0))</f>
        <v>355704</v>
      </c>
      <c r="K6" s="9">
        <v>439994</v>
      </c>
      <c r="L6" s="10"/>
      <c r="M6" s="11">
        <f>IF((0.5*F6)-K6+L6+(0.5*I6)&lt;0,0,ROUND((0.5*F6)-K6+L6+(0.5*I6),0))</f>
        <v>340643</v>
      </c>
      <c r="N6" s="9">
        <f>J6+M6</f>
        <v>696347</v>
      </c>
    </row>
    <row r="7" spans="1:14" ht="13.5" customHeight="1" x14ac:dyDescent="0.35">
      <c r="A7" s="6">
        <v>21001</v>
      </c>
      <c r="B7" s="6" t="s">
        <v>57</v>
      </c>
      <c r="C7" s="7">
        <v>164</v>
      </c>
      <c r="D7" s="7">
        <v>166</v>
      </c>
      <c r="E7" s="7">
        <v>173</v>
      </c>
      <c r="F7" s="8">
        <v>973762</v>
      </c>
      <c r="G7" s="9">
        <v>165316</v>
      </c>
      <c r="H7" s="10"/>
      <c r="I7" s="11">
        <v>0</v>
      </c>
      <c r="J7" s="11">
        <f>IF((0.5*F7)-G7+H7+(0.5*I7)&lt;0,0,ROUND((0.5*F7)-G7+H7+(0.5*I7),0))</f>
        <v>321565</v>
      </c>
      <c r="K7" s="9">
        <v>173346</v>
      </c>
      <c r="L7" s="10"/>
      <c r="M7" s="11">
        <f>IF((0.5*F7)-K7+L7+(0.5*I7)&lt;0,0,ROUND((0.5*F7)-K7+L7+(0.5*I7),0))</f>
        <v>313535</v>
      </c>
      <c r="N7" s="9">
        <f>J7+M7</f>
        <v>635100</v>
      </c>
    </row>
    <row r="8" spans="1:14" ht="13.5" customHeight="1" x14ac:dyDescent="0.35">
      <c r="A8" s="6">
        <v>4001</v>
      </c>
      <c r="B8" s="6" t="s">
        <v>17</v>
      </c>
      <c r="C8" s="7">
        <v>262</v>
      </c>
      <c r="D8" s="7">
        <v>261</v>
      </c>
      <c r="E8" s="7">
        <v>251</v>
      </c>
      <c r="F8" s="8">
        <v>1437825</v>
      </c>
      <c r="G8" s="9">
        <v>186173</v>
      </c>
      <c r="H8" s="10"/>
      <c r="I8" s="11">
        <v>0</v>
      </c>
      <c r="J8" s="11">
        <f>IF((0.5*F8)-G8+H8+(0.5*I8)&lt;0,0,ROUND((0.5*F8)-G8+H8+(0.5*I8),0))</f>
        <v>532740</v>
      </c>
      <c r="K8" s="9">
        <v>186485</v>
      </c>
      <c r="L8" s="10"/>
      <c r="M8" s="11">
        <f>IF((0.5*F8)-K8+L8+(0.5*I8)&lt;0,0,ROUND((0.5*F8)-K8+L8+(0.5*I8),0))</f>
        <v>532428</v>
      </c>
      <c r="N8" s="9">
        <f>J8+M8</f>
        <v>1065168</v>
      </c>
    </row>
    <row r="9" spans="1:14" ht="13.5" customHeight="1" x14ac:dyDescent="0.35">
      <c r="A9" s="6">
        <v>49001</v>
      </c>
      <c r="B9" s="6" t="s">
        <v>114</v>
      </c>
      <c r="C9" s="7">
        <v>415</v>
      </c>
      <c r="D9" s="7">
        <v>422.51</v>
      </c>
      <c r="E9" s="7">
        <v>459.89</v>
      </c>
      <c r="F9" s="8">
        <v>2336523</v>
      </c>
      <c r="G9" s="9">
        <v>326786</v>
      </c>
      <c r="H9" s="10"/>
      <c r="I9" s="11">
        <v>0</v>
      </c>
      <c r="J9" s="11">
        <f>IF((0.5*F9)-G9+H9+(0.5*I9)&lt;0,0,ROUND((0.5*F9)-G9+H9+(0.5*I9),0))</f>
        <v>841476</v>
      </c>
      <c r="K9" s="9">
        <v>340142</v>
      </c>
      <c r="L9" s="10"/>
      <c r="M9" s="11">
        <f>IF((0.5*F9)-K9+L9+(0.5*I9)&lt;0,0,ROUND((0.5*F9)-K9+L9+(0.5*I9),0))</f>
        <v>828120</v>
      </c>
      <c r="N9" s="9">
        <f>J9+M9</f>
        <v>1669596</v>
      </c>
    </row>
    <row r="10" spans="1:14" ht="13.5" customHeight="1" x14ac:dyDescent="0.35">
      <c r="A10" s="6">
        <v>9001</v>
      </c>
      <c r="B10" s="6" t="s">
        <v>30</v>
      </c>
      <c r="C10" s="7">
        <v>1374.31</v>
      </c>
      <c r="D10" s="7">
        <v>1404.03</v>
      </c>
      <c r="E10" s="7">
        <v>1355.51</v>
      </c>
      <c r="F10" s="8">
        <v>6643011</v>
      </c>
      <c r="G10" s="9">
        <v>1091589</v>
      </c>
      <c r="H10" s="10"/>
      <c r="I10" s="11">
        <v>0</v>
      </c>
      <c r="J10" s="11">
        <f>IF((0.5*F10)-G10+H10+(0.5*I10)&lt;0,0,ROUND((0.5*F10)-G10+H10+(0.5*I10),0))</f>
        <v>2229917</v>
      </c>
      <c r="K10" s="9">
        <v>981126</v>
      </c>
      <c r="L10" s="10">
        <v>-610.72</v>
      </c>
      <c r="M10" s="11">
        <f>IF((0.5*F10)-K10+L10+(0.5*I10)&lt;0,0,ROUND((0.5*F10)-K10+L10+(0.5*I10),0))</f>
        <v>2339769</v>
      </c>
      <c r="N10" s="9">
        <f>J10+M10</f>
        <v>4569686</v>
      </c>
    </row>
    <row r="11" spans="1:14" ht="13.5" customHeight="1" x14ac:dyDescent="0.35">
      <c r="A11" s="6">
        <v>3001</v>
      </c>
      <c r="B11" s="6" t="s">
        <v>16</v>
      </c>
      <c r="C11" s="7">
        <v>470.57</v>
      </c>
      <c r="D11" s="7">
        <v>493</v>
      </c>
      <c r="E11" s="7">
        <v>482</v>
      </c>
      <c r="F11" s="8">
        <v>2425022</v>
      </c>
      <c r="G11" s="9">
        <v>219212</v>
      </c>
      <c r="H11" s="10"/>
      <c r="I11" s="11">
        <v>0</v>
      </c>
      <c r="J11" s="11">
        <f>IF((0.5*F11)-G11+H11+(0.5*I11)&lt;0,0,ROUND((0.5*F11)-G11+H11+(0.5*I11),0))</f>
        <v>993299</v>
      </c>
      <c r="K11" s="9">
        <v>205194</v>
      </c>
      <c r="L11" s="10"/>
      <c r="M11" s="11">
        <f>IF((0.5*F11)-K11+L11+(0.5*I11)&lt;0,0,ROUND((0.5*F11)-K11+L11+(0.5*I11),0))</f>
        <v>1007317</v>
      </c>
      <c r="N11" s="9">
        <f>J11+M11</f>
        <v>2000616</v>
      </c>
    </row>
    <row r="12" spans="1:14" ht="13.5" customHeight="1" x14ac:dyDescent="0.35">
      <c r="A12" s="6">
        <v>61002</v>
      </c>
      <c r="B12" s="6" t="s">
        <v>151</v>
      </c>
      <c r="C12" s="7">
        <v>640.30999999999995</v>
      </c>
      <c r="D12" s="7">
        <v>650.84</v>
      </c>
      <c r="E12" s="7">
        <v>652</v>
      </c>
      <c r="F12" s="8">
        <v>3117303</v>
      </c>
      <c r="G12" s="9">
        <v>677464</v>
      </c>
      <c r="H12" s="10"/>
      <c r="I12" s="11">
        <v>0</v>
      </c>
      <c r="J12" s="11">
        <f>IF((0.5*F12)-G12+H12+(0.5*I12)&lt;0,0,ROUND((0.5*F12)-G12+H12+(0.5*I12),0))</f>
        <v>881188</v>
      </c>
      <c r="K12" s="9">
        <v>675480</v>
      </c>
      <c r="L12" s="10"/>
      <c r="M12" s="11">
        <f>IF((0.5*F12)-K12+L12+(0.5*I12)&lt;0,0,ROUND((0.5*F12)-K12+L12+(0.5*I12),0))</f>
        <v>883172</v>
      </c>
      <c r="N12" s="9">
        <f>J12+M12</f>
        <v>1764360</v>
      </c>
    </row>
    <row r="13" spans="1:14" ht="13.5" customHeight="1" x14ac:dyDescent="0.35">
      <c r="A13" s="6">
        <v>25001</v>
      </c>
      <c r="B13" s="6" t="s">
        <v>66</v>
      </c>
      <c r="C13" s="7">
        <v>103</v>
      </c>
      <c r="D13" s="7">
        <v>106.2</v>
      </c>
      <c r="E13" s="7">
        <v>95</v>
      </c>
      <c r="F13" s="8">
        <v>588760</v>
      </c>
      <c r="G13" s="9">
        <v>195471</v>
      </c>
      <c r="H13" s="10"/>
      <c r="I13" s="11">
        <v>0</v>
      </c>
      <c r="J13" s="11">
        <f>IF((0.5*F13)-G13+H13+(0.5*I13)&lt;0,0,ROUND((0.5*F13)-G13+H13+(0.5*I13),0))</f>
        <v>98909</v>
      </c>
      <c r="K13" s="9">
        <v>203051</v>
      </c>
      <c r="L13" s="10"/>
      <c r="M13" s="11">
        <f>IF((0.5*F13)-K13+L13+(0.5*I13)&lt;0,0,ROUND((0.5*F13)-K13+L13+(0.5*I13),0))</f>
        <v>91329</v>
      </c>
      <c r="N13" s="9">
        <f>J13+M13</f>
        <v>190238</v>
      </c>
    </row>
    <row r="14" spans="1:14" ht="13.5" customHeight="1" x14ac:dyDescent="0.35">
      <c r="A14" s="6">
        <v>52001</v>
      </c>
      <c r="B14" s="6" t="s">
        <v>128</v>
      </c>
      <c r="C14" s="7">
        <v>143</v>
      </c>
      <c r="D14" s="7">
        <v>143</v>
      </c>
      <c r="E14" s="7">
        <v>148</v>
      </c>
      <c r="F14" s="8">
        <v>833045</v>
      </c>
      <c r="G14" s="9">
        <v>206783</v>
      </c>
      <c r="H14" s="10"/>
      <c r="I14" s="11">
        <v>0</v>
      </c>
      <c r="J14" s="11">
        <f>IF((0.5*F14)-G14+H14+(0.5*I14)&lt;0,0,ROUND((0.5*F14)-G14+H14+(0.5*I14),0))</f>
        <v>209740</v>
      </c>
      <c r="K14" s="9">
        <v>212664</v>
      </c>
      <c r="L14" s="10"/>
      <c r="M14" s="11">
        <f>IF((0.5*F14)-K14+L14+(0.5*I14)&lt;0,0,ROUND((0.5*F14)-K14+L14+(0.5*I14),0))</f>
        <v>203859</v>
      </c>
      <c r="N14" s="9">
        <f>J14+M14</f>
        <v>413599</v>
      </c>
    </row>
    <row r="15" spans="1:14" ht="13.5" customHeight="1" x14ac:dyDescent="0.35">
      <c r="A15" s="6">
        <v>4002</v>
      </c>
      <c r="B15" s="6" t="s">
        <v>18</v>
      </c>
      <c r="C15" s="7">
        <v>543.9</v>
      </c>
      <c r="D15" s="7">
        <v>524.42999999999995</v>
      </c>
      <c r="E15" s="7">
        <v>523.02</v>
      </c>
      <c r="F15" s="8">
        <v>2647556</v>
      </c>
      <c r="G15" s="9">
        <v>458854</v>
      </c>
      <c r="H15" s="10"/>
      <c r="I15" s="11">
        <v>0</v>
      </c>
      <c r="J15" s="11">
        <f>IF((0.5*F15)-G15+H15+(0.5*I15)&lt;0,0,ROUND((0.5*F15)-G15+H15+(0.5*I15),0))</f>
        <v>864924</v>
      </c>
      <c r="K15" s="9">
        <v>466721</v>
      </c>
      <c r="L15" s="10"/>
      <c r="M15" s="11">
        <f>IF((0.5*F15)-K15+L15+(0.5*I15)&lt;0,0,ROUND((0.5*F15)-K15+L15+(0.5*I15),0))</f>
        <v>857057</v>
      </c>
      <c r="N15" s="9">
        <f>J15+M15</f>
        <v>1721981</v>
      </c>
    </row>
    <row r="16" spans="1:14" ht="13.5" customHeight="1" x14ac:dyDescent="0.35">
      <c r="A16" s="6">
        <v>22001</v>
      </c>
      <c r="B16" s="6" t="s">
        <v>59</v>
      </c>
      <c r="C16" s="7">
        <v>136</v>
      </c>
      <c r="D16" s="7">
        <v>128.19999999999999</v>
      </c>
      <c r="E16" s="7">
        <v>121</v>
      </c>
      <c r="F16" s="8">
        <v>743549</v>
      </c>
      <c r="G16" s="9">
        <v>199580</v>
      </c>
      <c r="H16" s="10"/>
      <c r="I16" s="11">
        <v>0</v>
      </c>
      <c r="J16" s="11">
        <f>IF((0.5*F16)-G16+H16+(0.5*I16)&lt;0,0,ROUND((0.5*F16)-G16+H16+(0.5*I16),0))</f>
        <v>172195</v>
      </c>
      <c r="K16" s="9">
        <v>208845</v>
      </c>
      <c r="L16" s="10"/>
      <c r="M16" s="11">
        <f>IF((0.5*F16)-K16+L16+(0.5*I16)&lt;0,0,ROUND((0.5*F16)-K16+L16+(0.5*I16),0))</f>
        <v>162930</v>
      </c>
      <c r="N16" s="9">
        <f>J16+M16</f>
        <v>335125</v>
      </c>
    </row>
    <row r="17" spans="1:14" ht="13.5" customHeight="1" x14ac:dyDescent="0.35">
      <c r="A17" s="6">
        <v>49002</v>
      </c>
      <c r="B17" s="6" t="s">
        <v>115</v>
      </c>
      <c r="C17" s="7">
        <v>3478.52</v>
      </c>
      <c r="D17" s="7">
        <v>3584.99</v>
      </c>
      <c r="E17" s="7">
        <v>3639.46</v>
      </c>
      <c r="F17" s="8">
        <v>17417502</v>
      </c>
      <c r="G17" s="9">
        <v>3538093</v>
      </c>
      <c r="H17" s="10"/>
      <c r="I17" s="11">
        <v>0</v>
      </c>
      <c r="J17" s="11">
        <f>IF((0.5*F17)-G17+H17+(0.5*I17)&lt;0,0,ROUND((0.5*F17)-G17+H17+(0.5*I17),0))</f>
        <v>5170658</v>
      </c>
      <c r="K17" s="9">
        <v>3758943</v>
      </c>
      <c r="L17" s="10"/>
      <c r="M17" s="11">
        <f>IF((0.5*F17)-K17+L17+(0.5*I17)&lt;0,0,ROUND((0.5*F17)-K17+L17+(0.5*I17),0))</f>
        <v>4949808</v>
      </c>
      <c r="N17" s="9">
        <f>J17+M17</f>
        <v>10120466</v>
      </c>
    </row>
    <row r="18" spans="1:14" ht="13.5" customHeight="1" x14ac:dyDescent="0.35">
      <c r="A18" s="6">
        <v>30003</v>
      </c>
      <c r="B18" s="6" t="s">
        <v>78</v>
      </c>
      <c r="C18" s="7">
        <v>321</v>
      </c>
      <c r="D18" s="7">
        <v>332.6</v>
      </c>
      <c r="E18" s="7">
        <v>329.6</v>
      </c>
      <c r="F18" s="8">
        <v>1764705</v>
      </c>
      <c r="G18" s="9">
        <v>388654</v>
      </c>
      <c r="H18" s="10"/>
      <c r="I18" s="11">
        <v>0</v>
      </c>
      <c r="J18" s="11">
        <f>IF((0.5*F18)-G18+H18+(0.5*I18)&lt;0,0,ROUND((0.5*F18)-G18+H18+(0.5*I18),0))</f>
        <v>493699</v>
      </c>
      <c r="K18" s="9">
        <v>395968</v>
      </c>
      <c r="L18" s="10"/>
      <c r="M18" s="11">
        <f>IF((0.5*F18)-K18+L18+(0.5*I18)&lt;0,0,ROUND((0.5*F18)-K18+L18+(0.5*I18),0))</f>
        <v>486385</v>
      </c>
      <c r="N18" s="9">
        <f>J18+M18</f>
        <v>980084</v>
      </c>
    </row>
    <row r="19" spans="1:14" ht="13.5" customHeight="1" x14ac:dyDescent="0.35">
      <c r="A19" s="6">
        <v>45004</v>
      </c>
      <c r="B19" s="6" t="s">
        <v>108</v>
      </c>
      <c r="C19" s="7">
        <v>484</v>
      </c>
      <c r="D19" s="7">
        <v>460.5</v>
      </c>
      <c r="E19" s="7">
        <v>450.99</v>
      </c>
      <c r="F19" s="8">
        <v>2397677</v>
      </c>
      <c r="G19" s="9">
        <v>830309</v>
      </c>
      <c r="H19" s="10"/>
      <c r="I19" s="11">
        <v>0</v>
      </c>
      <c r="J19" s="11">
        <f>IF((0.5*F19)-G19+H19+(0.5*I19)&lt;0,0,ROUND((0.5*F19)-G19+H19+(0.5*I19),0))</f>
        <v>368530</v>
      </c>
      <c r="K19" s="9">
        <v>834746</v>
      </c>
      <c r="L19" s="10"/>
      <c r="M19" s="11">
        <f>IF((0.5*F19)-K19+L19+(0.5*I19)&lt;0,0,ROUND((0.5*F19)-K19+L19+(0.5*I19),0))</f>
        <v>364093</v>
      </c>
      <c r="N19" s="9">
        <f>J19+M19</f>
        <v>732623</v>
      </c>
    </row>
    <row r="20" spans="1:14" ht="13.5" customHeight="1" x14ac:dyDescent="0.35">
      <c r="A20" s="6">
        <v>5001</v>
      </c>
      <c r="B20" s="6" t="s">
        <v>20</v>
      </c>
      <c r="C20" s="7">
        <v>2988.05</v>
      </c>
      <c r="D20" s="7">
        <v>3184.6</v>
      </c>
      <c r="E20" s="7">
        <v>3277.5</v>
      </c>
      <c r="F20" s="8">
        <v>15719193</v>
      </c>
      <c r="G20" s="9">
        <v>3996544</v>
      </c>
      <c r="H20" s="10"/>
      <c r="I20" s="11">
        <v>0</v>
      </c>
      <c r="J20" s="11">
        <f>IF((0.5*F20)-G20+H20+(0.5*I20)&lt;0,0,ROUND((0.5*F20)-G20+H20+(0.5*I20),0))</f>
        <v>3863053</v>
      </c>
      <c r="K20" s="9">
        <v>4173386</v>
      </c>
      <c r="L20" s="10"/>
      <c r="M20" s="11">
        <f>IF((0.5*F20)-K20+L20+(0.5*I20)&lt;0,0,ROUND((0.5*F20)-K20+L20+(0.5*I20),0))</f>
        <v>3686211</v>
      </c>
      <c r="N20" s="9">
        <f>J20+M20</f>
        <v>7549264</v>
      </c>
    </row>
    <row r="21" spans="1:14" ht="13.5" customHeight="1" x14ac:dyDescent="0.35">
      <c r="A21" s="6">
        <v>26002</v>
      </c>
      <c r="B21" s="6" t="s">
        <v>69</v>
      </c>
      <c r="C21" s="7">
        <v>205</v>
      </c>
      <c r="D21" s="7">
        <v>200</v>
      </c>
      <c r="E21" s="7">
        <v>221</v>
      </c>
      <c r="F21" s="8">
        <v>1234106</v>
      </c>
      <c r="G21" s="9">
        <v>173484</v>
      </c>
      <c r="H21" s="10"/>
      <c r="I21" s="11">
        <v>0</v>
      </c>
      <c r="J21" s="11">
        <f>IF((0.5*F21)-G21+H21+(0.5*I21)&lt;0,0,ROUND((0.5*F21)-G21+H21+(0.5*I21),0))</f>
        <v>443569</v>
      </c>
      <c r="K21" s="9">
        <v>179618</v>
      </c>
      <c r="L21" s="10"/>
      <c r="M21" s="11">
        <f>IF((0.5*F21)-K21+L21+(0.5*I21)&lt;0,0,ROUND((0.5*F21)-K21+L21+(0.5*I21),0))</f>
        <v>437435</v>
      </c>
      <c r="N21" s="9">
        <f>J21+M21</f>
        <v>881004</v>
      </c>
    </row>
    <row r="22" spans="1:14" ht="13.5" customHeight="1" x14ac:dyDescent="0.35">
      <c r="A22" s="6">
        <v>43001</v>
      </c>
      <c r="B22" s="6" t="s">
        <v>103</v>
      </c>
      <c r="C22" s="7">
        <v>231</v>
      </c>
      <c r="D22" s="7">
        <v>217</v>
      </c>
      <c r="E22" s="7">
        <v>211.29</v>
      </c>
      <c r="F22" s="8">
        <v>1249434</v>
      </c>
      <c r="G22" s="9">
        <v>226122</v>
      </c>
      <c r="H22" s="10"/>
      <c r="I22" s="11">
        <v>0</v>
      </c>
      <c r="J22" s="11">
        <f>IF((0.5*F22)-G22+H22+(0.5*I22)&lt;0,0,ROUND((0.5*F22)-G22+H22+(0.5*I22),0))</f>
        <v>398595</v>
      </c>
      <c r="K22" s="9">
        <v>231576</v>
      </c>
      <c r="L22" s="10"/>
      <c r="M22" s="11">
        <f>IF((0.5*F22)-K22+L22+(0.5*I22)&lt;0,0,ROUND((0.5*F22)-K22+L22+(0.5*I22),0))</f>
        <v>393141</v>
      </c>
      <c r="N22" s="9">
        <f>J22+M22</f>
        <v>791736</v>
      </c>
    </row>
    <row r="23" spans="1:14" ht="13.5" customHeight="1" x14ac:dyDescent="0.35">
      <c r="A23" s="6">
        <v>41001</v>
      </c>
      <c r="B23" s="6" t="s">
        <v>98</v>
      </c>
      <c r="C23" s="7">
        <v>858.5</v>
      </c>
      <c r="D23" s="7">
        <v>859.3</v>
      </c>
      <c r="E23" s="7">
        <v>901.7</v>
      </c>
      <c r="F23" s="8">
        <v>4316624</v>
      </c>
      <c r="G23" s="9">
        <v>920896</v>
      </c>
      <c r="H23" s="10"/>
      <c r="I23" s="11">
        <v>0</v>
      </c>
      <c r="J23" s="11">
        <f>IF((0.5*F23)-G23+H23+(0.5*I23)&lt;0,0,ROUND((0.5*F23)-G23+H23+(0.5*I23),0))</f>
        <v>1237416</v>
      </c>
      <c r="K23" s="9">
        <v>935705</v>
      </c>
      <c r="L23" s="10"/>
      <c r="M23" s="11">
        <f>IF((0.5*F23)-K23+L23+(0.5*I23)&lt;0,0,ROUND((0.5*F23)-K23+L23+(0.5*I23),0))</f>
        <v>1222607</v>
      </c>
      <c r="N23" s="9">
        <f>J23+M23</f>
        <v>2460023</v>
      </c>
    </row>
    <row r="24" spans="1:14" ht="13.5" customHeight="1" x14ac:dyDescent="0.35">
      <c r="A24" s="6">
        <v>28001</v>
      </c>
      <c r="B24" s="6" t="s">
        <v>73</v>
      </c>
      <c r="C24" s="7">
        <v>270</v>
      </c>
      <c r="D24" s="7">
        <v>260</v>
      </c>
      <c r="E24" s="7">
        <v>261</v>
      </c>
      <c r="F24" s="8">
        <v>1456299</v>
      </c>
      <c r="G24" s="9">
        <v>280931</v>
      </c>
      <c r="H24" s="10"/>
      <c r="I24" s="11">
        <v>0</v>
      </c>
      <c r="J24" s="11">
        <f>IF((0.5*F24)-G24+H24+(0.5*I24)&lt;0,0,ROUND((0.5*F24)-G24+H24+(0.5*I24),0))</f>
        <v>447219</v>
      </c>
      <c r="K24" s="9">
        <v>288110</v>
      </c>
      <c r="L24" s="10"/>
      <c r="M24" s="11">
        <f>IF((0.5*F24)-K24+L24+(0.5*I24)&lt;0,0,ROUND((0.5*F24)-K24+L24+(0.5*I24),0))</f>
        <v>440040</v>
      </c>
      <c r="N24" s="9">
        <f>J24+M24</f>
        <v>887259</v>
      </c>
    </row>
    <row r="25" spans="1:14" ht="13.5" customHeight="1" x14ac:dyDescent="0.35">
      <c r="A25" s="6">
        <v>60001</v>
      </c>
      <c r="B25" s="6" t="s">
        <v>146</v>
      </c>
      <c r="C25" s="7">
        <v>220</v>
      </c>
      <c r="D25" s="7">
        <v>222</v>
      </c>
      <c r="E25" s="7">
        <v>228.13</v>
      </c>
      <c r="F25" s="8">
        <v>1270474</v>
      </c>
      <c r="G25" s="9">
        <v>261467</v>
      </c>
      <c r="H25" s="10"/>
      <c r="I25" s="11">
        <v>0</v>
      </c>
      <c r="J25" s="11">
        <f>IF((0.5*F25)-G25+H25+(0.5*I25)&lt;0,0,ROUND((0.5*F25)-G25+H25+(0.5*I25),0))</f>
        <v>373770</v>
      </c>
      <c r="K25" s="9">
        <v>269410</v>
      </c>
      <c r="L25" s="10"/>
      <c r="M25" s="11">
        <f>IF((0.5*F25)-K25+L25+(0.5*I25)&lt;0,0,ROUND((0.5*F25)-K25+L25+(0.5*I25),0))</f>
        <v>365827</v>
      </c>
      <c r="N25" s="9">
        <f>J25+M25</f>
        <v>739597</v>
      </c>
    </row>
    <row r="26" spans="1:14" ht="13.5" customHeight="1" x14ac:dyDescent="0.35">
      <c r="A26" s="6">
        <v>7001</v>
      </c>
      <c r="B26" s="6" t="s">
        <v>28</v>
      </c>
      <c r="C26" s="7">
        <v>902.45</v>
      </c>
      <c r="D26" s="7">
        <v>911</v>
      </c>
      <c r="E26" s="7">
        <v>879.21</v>
      </c>
      <c r="F26" s="8">
        <v>4335179</v>
      </c>
      <c r="G26" s="9">
        <v>792939</v>
      </c>
      <c r="H26" s="10"/>
      <c r="I26" s="11">
        <v>0</v>
      </c>
      <c r="J26" s="11">
        <f>IF((0.5*F26)-G26+H26+(0.5*I26)&lt;0,0,ROUND((0.5*F26)-G26+H26+(0.5*I26),0))</f>
        <v>1374651</v>
      </c>
      <c r="K26" s="9">
        <v>794439</v>
      </c>
      <c r="L26" s="10"/>
      <c r="M26" s="11">
        <f>IF((0.5*F26)-K26+L26+(0.5*I26)&lt;0,0,ROUND((0.5*F26)-K26+L26+(0.5*I26),0))</f>
        <v>1373151</v>
      </c>
      <c r="N26" s="9">
        <f>J26+M26</f>
        <v>2747802</v>
      </c>
    </row>
    <row r="27" spans="1:14" ht="13.5" customHeight="1" x14ac:dyDescent="0.35">
      <c r="A27" s="6">
        <v>39001</v>
      </c>
      <c r="B27" s="6" t="s">
        <v>92</v>
      </c>
      <c r="C27" s="7">
        <v>561</v>
      </c>
      <c r="D27" s="7">
        <v>564.4</v>
      </c>
      <c r="E27" s="7">
        <v>611</v>
      </c>
      <c r="F27" s="8">
        <v>2923668</v>
      </c>
      <c r="G27" s="9">
        <v>528352</v>
      </c>
      <c r="H27" s="10"/>
      <c r="I27" s="11">
        <v>0</v>
      </c>
      <c r="J27" s="11">
        <f>IF((0.5*F27)-G27+H27+(0.5*I27)&lt;0,0,ROUND((0.5*F27)-G27+H27+(0.5*I27),0))</f>
        <v>933482</v>
      </c>
      <c r="K27" s="9">
        <v>543640</v>
      </c>
      <c r="L27" s="10"/>
      <c r="M27" s="11">
        <f>IF((0.5*F27)-K27+L27+(0.5*I27)&lt;0,0,ROUND((0.5*F27)-K27+L27+(0.5*I27),0))</f>
        <v>918194</v>
      </c>
      <c r="N27" s="9">
        <f>J27+M27</f>
        <v>1851676</v>
      </c>
    </row>
    <row r="28" spans="1:14" ht="13.5" customHeight="1" x14ac:dyDescent="0.35">
      <c r="A28" s="6">
        <v>12002</v>
      </c>
      <c r="B28" s="6" t="s">
        <v>36</v>
      </c>
      <c r="C28" s="7">
        <v>359</v>
      </c>
      <c r="D28" s="7">
        <v>372</v>
      </c>
      <c r="E28" s="7">
        <v>369</v>
      </c>
      <c r="F28" s="8">
        <v>1979513</v>
      </c>
      <c r="G28" s="9">
        <v>739435</v>
      </c>
      <c r="H28" s="10"/>
      <c r="I28" s="11">
        <v>0</v>
      </c>
      <c r="J28" s="11">
        <f>IF((0.5*F28)-G28+H28+(0.5*I28)&lt;0,0,ROUND((0.5*F28)-G28+H28+(0.5*I28),0))</f>
        <v>250322</v>
      </c>
      <c r="K28" s="9">
        <v>763701</v>
      </c>
      <c r="L28" s="10"/>
      <c r="M28" s="11">
        <f>IF((0.5*F28)-K28+L28+(0.5*I28)&lt;0,0,ROUND((0.5*F28)-K28+L28+(0.5*I28),0))</f>
        <v>226056</v>
      </c>
      <c r="N28" s="9">
        <f>J28+M28</f>
        <v>476378</v>
      </c>
    </row>
    <row r="29" spans="1:14" ht="13.5" customHeight="1" x14ac:dyDescent="0.35">
      <c r="A29" s="6">
        <v>50005</v>
      </c>
      <c r="B29" s="6" t="s">
        <v>122</v>
      </c>
      <c r="C29" s="7">
        <v>247</v>
      </c>
      <c r="D29" s="7">
        <v>243</v>
      </c>
      <c r="E29" s="7">
        <v>259</v>
      </c>
      <c r="F29" s="8">
        <v>1426646</v>
      </c>
      <c r="G29" s="9">
        <v>285423</v>
      </c>
      <c r="H29" s="10"/>
      <c r="I29" s="11">
        <v>0</v>
      </c>
      <c r="J29" s="11">
        <f>IF((0.5*F29)-G29+H29+(0.5*I29)&lt;0,0,ROUND((0.5*F29)-G29+H29+(0.5*I29),0))</f>
        <v>427900</v>
      </c>
      <c r="K29" s="9">
        <v>285405</v>
      </c>
      <c r="L29" s="10"/>
      <c r="M29" s="11">
        <f>IF((0.5*F29)-K29+L29+(0.5*I29)&lt;0,0,ROUND((0.5*F29)-K29+L29+(0.5*I29),0))</f>
        <v>427918</v>
      </c>
      <c r="N29" s="9">
        <f>J29+M29</f>
        <v>855818</v>
      </c>
    </row>
    <row r="30" spans="1:14" ht="13.5" customHeight="1" x14ac:dyDescent="0.35">
      <c r="A30" s="6">
        <v>59003</v>
      </c>
      <c r="B30" s="6" t="s">
        <v>145</v>
      </c>
      <c r="C30" s="7">
        <v>263</v>
      </c>
      <c r="D30" s="7">
        <v>248</v>
      </c>
      <c r="E30" s="7">
        <v>239</v>
      </c>
      <c r="F30" s="8">
        <v>1408083</v>
      </c>
      <c r="G30" s="9">
        <v>242564</v>
      </c>
      <c r="H30" s="10"/>
      <c r="I30" s="11">
        <v>0</v>
      </c>
      <c r="J30" s="11">
        <f>IF((0.5*F30)-G30+H30+(0.5*I30)&lt;0,0,ROUND((0.5*F30)-G30+H30+(0.5*I30),0))</f>
        <v>461478</v>
      </c>
      <c r="K30" s="9">
        <v>236935</v>
      </c>
      <c r="L30" s="10"/>
      <c r="M30" s="11">
        <f>IF((0.5*F30)-K30+L30+(0.5*I30)&lt;0,0,ROUND((0.5*F30)-K30+L30+(0.5*I30),0))</f>
        <v>467107</v>
      </c>
      <c r="N30" s="9">
        <f>J30+M30</f>
        <v>928585</v>
      </c>
    </row>
    <row r="31" spans="1:14" ht="13.5" customHeight="1" x14ac:dyDescent="0.35">
      <c r="A31" s="6">
        <v>21002</v>
      </c>
      <c r="B31" s="6" t="s">
        <v>58</v>
      </c>
      <c r="C31" s="7">
        <v>144</v>
      </c>
      <c r="D31" s="7">
        <v>143</v>
      </c>
      <c r="E31" s="7">
        <v>135</v>
      </c>
      <c r="F31" s="8">
        <v>807716</v>
      </c>
      <c r="G31" s="9">
        <v>229325</v>
      </c>
      <c r="H31" s="10"/>
      <c r="I31" s="11">
        <v>0</v>
      </c>
      <c r="J31" s="11">
        <f>IF((0.5*F31)-G31+H31+(0.5*I31)&lt;0,0,ROUND((0.5*F31)-G31+H31+(0.5*I31),0))</f>
        <v>174533</v>
      </c>
      <c r="K31" s="9">
        <v>234152</v>
      </c>
      <c r="L31" s="10"/>
      <c r="M31" s="11">
        <f>IF((0.5*F31)-K31+L31+(0.5*I31)&lt;0,0,ROUND((0.5*F31)-K31+L31+(0.5*I31),0))</f>
        <v>169706</v>
      </c>
      <c r="N31" s="9">
        <f>J31+M31</f>
        <v>344239</v>
      </c>
    </row>
    <row r="32" spans="1:14" ht="13.5" customHeight="1" x14ac:dyDescent="0.35">
      <c r="A32" s="6">
        <v>16001</v>
      </c>
      <c r="B32" s="6" t="s">
        <v>47</v>
      </c>
      <c r="C32" s="7">
        <v>865.28</v>
      </c>
      <c r="D32" s="7">
        <v>857.14</v>
      </c>
      <c r="E32" s="7">
        <v>863.73</v>
      </c>
      <c r="F32" s="8">
        <v>4129614</v>
      </c>
      <c r="G32" s="9">
        <v>2167285</v>
      </c>
      <c r="H32" s="10"/>
      <c r="I32" s="11">
        <v>0</v>
      </c>
      <c r="J32" s="11">
        <f>IF((0.5*F32)-G32+H32+(0.5*I32)&lt;0,0,ROUND((0.5*F32)-G32+H32+(0.5*I32),0))</f>
        <v>0</v>
      </c>
      <c r="K32" s="9">
        <v>2216597</v>
      </c>
      <c r="L32" s="10"/>
      <c r="M32" s="11">
        <f>IF((0.5*F32)-K32+L32+(0.5*I32)&lt;0,0,ROUND((0.5*F32)-K32+L32+(0.5*I32),0))</f>
        <v>0</v>
      </c>
      <c r="N32" s="9">
        <f>J32+M32</f>
        <v>0</v>
      </c>
    </row>
    <row r="33" spans="1:14" ht="13.5" customHeight="1" x14ac:dyDescent="0.35">
      <c r="A33" s="6">
        <v>61008</v>
      </c>
      <c r="B33" s="6" t="s">
        <v>153</v>
      </c>
      <c r="C33" s="7">
        <v>1195.76</v>
      </c>
      <c r="D33" s="7">
        <v>1235.8399999999999</v>
      </c>
      <c r="E33" s="7">
        <v>1252.8800000000001</v>
      </c>
      <c r="F33" s="8">
        <v>5994976</v>
      </c>
      <c r="G33" s="9">
        <v>1963312</v>
      </c>
      <c r="H33" s="10"/>
      <c r="I33" s="11">
        <v>0</v>
      </c>
      <c r="J33" s="11">
        <f>IF((0.5*F33)-G33+H33+(0.5*I33)&lt;0,0,ROUND((0.5*F33)-G33+H33+(0.5*I33),0))</f>
        <v>1034176</v>
      </c>
      <c r="K33" s="9">
        <v>2006443</v>
      </c>
      <c r="L33" s="10"/>
      <c r="M33" s="11">
        <f>IF((0.5*F33)-K33+L33+(0.5*I33)&lt;0,0,ROUND((0.5*F33)-K33+L33+(0.5*I33),0))</f>
        <v>991045</v>
      </c>
      <c r="N33" s="9">
        <f>J33+M33</f>
        <v>2025221</v>
      </c>
    </row>
    <row r="34" spans="1:14" ht="13.5" customHeight="1" x14ac:dyDescent="0.35">
      <c r="A34" s="6">
        <v>38002</v>
      </c>
      <c r="B34" s="6" t="s">
        <v>90</v>
      </c>
      <c r="C34" s="7">
        <v>312</v>
      </c>
      <c r="D34" s="7">
        <v>314</v>
      </c>
      <c r="E34" s="7">
        <v>307</v>
      </c>
      <c r="F34" s="8">
        <v>1686836</v>
      </c>
      <c r="G34" s="9">
        <v>413589</v>
      </c>
      <c r="H34" s="10"/>
      <c r="I34" s="11">
        <v>0</v>
      </c>
      <c r="J34" s="11">
        <f>IF((0.5*F34)-G34+H34+(0.5*I34)&lt;0,0,ROUND((0.5*F34)-G34+H34+(0.5*I34),0))</f>
        <v>429829</v>
      </c>
      <c r="K34" s="9">
        <v>434057</v>
      </c>
      <c r="L34" s="10"/>
      <c r="M34" s="11">
        <f>IF((0.5*F34)-K34+L34+(0.5*I34)&lt;0,0,ROUND((0.5*F34)-K34+L34+(0.5*I34),0))</f>
        <v>409361</v>
      </c>
      <c r="N34" s="9">
        <f>J34+M34</f>
        <v>839190</v>
      </c>
    </row>
    <row r="35" spans="1:14" ht="13.5" customHeight="1" x14ac:dyDescent="0.35">
      <c r="A35" s="6">
        <v>49003</v>
      </c>
      <c r="B35" s="6" t="s">
        <v>116</v>
      </c>
      <c r="C35" s="7">
        <v>913.36</v>
      </c>
      <c r="D35" s="7">
        <v>919.18</v>
      </c>
      <c r="E35" s="7">
        <v>913.18</v>
      </c>
      <c r="F35" s="8">
        <v>4384401</v>
      </c>
      <c r="G35" s="9">
        <v>950021</v>
      </c>
      <c r="H35" s="10"/>
      <c r="I35" s="11">
        <v>0</v>
      </c>
      <c r="J35" s="11">
        <f>IF((0.5*F35)-G35+H35+(0.5*I35)&lt;0,0,ROUND((0.5*F35)-G35+H35+(0.5*I35),0))</f>
        <v>1242180</v>
      </c>
      <c r="K35" s="9">
        <v>977092</v>
      </c>
      <c r="L35" s="10"/>
      <c r="M35" s="11">
        <f>IF((0.5*F35)-K35+L35+(0.5*I35)&lt;0,0,ROUND((0.5*F35)-K35+L35+(0.5*I35),0))</f>
        <v>1215109</v>
      </c>
      <c r="N35" s="9">
        <f>J35+M35</f>
        <v>2457289</v>
      </c>
    </row>
    <row r="36" spans="1:14" ht="13.5" customHeight="1" x14ac:dyDescent="0.35">
      <c r="A36" s="6">
        <v>5006</v>
      </c>
      <c r="B36" s="6" t="s">
        <v>23</v>
      </c>
      <c r="C36" s="7">
        <v>353</v>
      </c>
      <c r="D36" s="7">
        <v>344</v>
      </c>
      <c r="E36" s="7">
        <v>368</v>
      </c>
      <c r="F36" s="8">
        <v>1953507</v>
      </c>
      <c r="G36" s="9">
        <v>490440</v>
      </c>
      <c r="H36" s="10"/>
      <c r="I36" s="11">
        <v>0</v>
      </c>
      <c r="J36" s="11">
        <f>IF((0.5*F36)-G36+H36+(0.5*I36)&lt;0,0,ROUND((0.5*F36)-G36+H36+(0.5*I36),0))</f>
        <v>486314</v>
      </c>
      <c r="K36" s="9">
        <v>500032</v>
      </c>
      <c r="L36" s="10"/>
      <c r="M36" s="11">
        <f>IF((0.5*F36)-K36+L36+(0.5*I36)&lt;0,0,ROUND((0.5*F36)-K36+L36+(0.5*I36),0))</f>
        <v>476722</v>
      </c>
      <c r="N36" s="9">
        <f>J36+M36</f>
        <v>963036</v>
      </c>
    </row>
    <row r="37" spans="1:14" ht="13.5" customHeight="1" x14ac:dyDescent="0.35">
      <c r="A37" s="6">
        <v>19004</v>
      </c>
      <c r="B37" s="6" t="s">
        <v>54</v>
      </c>
      <c r="C37" s="7">
        <v>495</v>
      </c>
      <c r="D37" s="7">
        <v>499</v>
      </c>
      <c r="E37" s="7">
        <v>509.51</v>
      </c>
      <c r="F37" s="8">
        <v>2534925</v>
      </c>
      <c r="G37" s="9">
        <v>699057</v>
      </c>
      <c r="H37" s="10"/>
      <c r="I37" s="11">
        <v>0</v>
      </c>
      <c r="J37" s="11">
        <f>IF((0.5*F37)-G37+H37+(0.5*I37)&lt;0,0,ROUND((0.5*F37)-G37+H37+(0.5*I37),0))</f>
        <v>568406</v>
      </c>
      <c r="K37" s="9">
        <v>720805</v>
      </c>
      <c r="L37" s="10"/>
      <c r="M37" s="11">
        <f>IF((0.5*F37)-K37+L37+(0.5*I37)&lt;0,0,ROUND((0.5*F37)-K37+L37+(0.5*I37),0))</f>
        <v>546658</v>
      </c>
      <c r="N37" s="9">
        <f>J37+M37</f>
        <v>1115064</v>
      </c>
    </row>
    <row r="38" spans="1:14" ht="13.5" customHeight="1" x14ac:dyDescent="0.35">
      <c r="A38" s="6">
        <v>56002</v>
      </c>
      <c r="B38" s="6" t="s">
        <v>138</v>
      </c>
      <c r="C38" s="7">
        <v>158</v>
      </c>
      <c r="D38" s="7">
        <v>167</v>
      </c>
      <c r="E38" s="7">
        <v>167</v>
      </c>
      <c r="F38" s="8">
        <v>955529</v>
      </c>
      <c r="G38" s="9">
        <v>371544</v>
      </c>
      <c r="H38" s="10"/>
      <c r="I38" s="11">
        <v>0</v>
      </c>
      <c r="J38" s="11">
        <f>IF((0.5*F38)-G38+H38+(0.5*I38)&lt;0,0,ROUND((0.5*F38)-G38+H38+(0.5*I38),0))</f>
        <v>106221</v>
      </c>
      <c r="K38" s="9">
        <v>384403</v>
      </c>
      <c r="L38" s="10"/>
      <c r="M38" s="11">
        <f>IF((0.5*F38)-K38+L38+(0.5*I38)&lt;0,0,ROUND((0.5*F38)-K38+L38+(0.5*I38),0))</f>
        <v>93362</v>
      </c>
      <c r="N38" s="9">
        <f>J38+M38</f>
        <v>199583</v>
      </c>
    </row>
    <row r="39" spans="1:14" ht="13.5" customHeight="1" x14ac:dyDescent="0.35">
      <c r="A39" s="6">
        <v>51001</v>
      </c>
      <c r="B39" s="6" t="s">
        <v>123</v>
      </c>
      <c r="C39" s="7">
        <v>2530</v>
      </c>
      <c r="D39" s="7">
        <v>2655</v>
      </c>
      <c r="E39" s="7">
        <v>2676.15</v>
      </c>
      <c r="F39" s="8">
        <v>12801024</v>
      </c>
      <c r="G39" s="9">
        <v>1263615</v>
      </c>
      <c r="H39" s="10"/>
      <c r="I39" s="11">
        <v>0</v>
      </c>
      <c r="J39" s="11">
        <f>IF((0.5*F39)-G39+H39+(0.5*I39)&lt;0,0,ROUND((0.5*F39)-G39+H39+(0.5*I39),0))</f>
        <v>5136897</v>
      </c>
      <c r="K39" s="9">
        <v>1362856</v>
      </c>
      <c r="L39" s="10"/>
      <c r="M39" s="11">
        <f>IF((0.5*F39)-K39+L39+(0.5*I39)&lt;0,0,ROUND((0.5*F39)-K39+L39+(0.5*I39),0))</f>
        <v>5037656</v>
      </c>
      <c r="N39" s="9">
        <f>J39+M39</f>
        <v>10174553</v>
      </c>
    </row>
    <row r="40" spans="1:14" ht="13.5" customHeight="1" x14ac:dyDescent="0.35">
      <c r="A40" s="6">
        <v>64002</v>
      </c>
      <c r="B40" s="6" t="s">
        <v>158</v>
      </c>
      <c r="C40" s="7">
        <v>360</v>
      </c>
      <c r="D40" s="7">
        <v>377</v>
      </c>
      <c r="E40" s="7">
        <v>368</v>
      </c>
      <c r="F40" s="8">
        <v>1943800</v>
      </c>
      <c r="G40" s="9">
        <v>117049</v>
      </c>
      <c r="H40" s="10"/>
      <c r="I40" s="11">
        <v>0</v>
      </c>
      <c r="J40" s="11">
        <f>IF((0.5*F40)-G40+H40+(0.5*I40)&lt;0,0,ROUND((0.5*F40)-G40+H40+(0.5*I40),0))</f>
        <v>854851</v>
      </c>
      <c r="K40" s="9">
        <v>121598</v>
      </c>
      <c r="L40" s="10"/>
      <c r="M40" s="11">
        <f>IF((0.5*F40)-K40+L40+(0.5*I40)&lt;0,0,ROUND((0.5*F40)-K40+L40+(0.5*I40),0))</f>
        <v>850302</v>
      </c>
      <c r="N40" s="9">
        <f>J40+M40</f>
        <v>1705153</v>
      </c>
    </row>
    <row r="41" spans="1:14" ht="13.5" customHeight="1" x14ac:dyDescent="0.35">
      <c r="A41" s="6">
        <v>20001</v>
      </c>
      <c r="B41" s="6" t="s">
        <v>55</v>
      </c>
      <c r="C41" s="7">
        <v>290</v>
      </c>
      <c r="D41" s="7">
        <v>333</v>
      </c>
      <c r="E41" s="7">
        <v>339</v>
      </c>
      <c r="F41" s="8">
        <v>1813062</v>
      </c>
      <c r="G41" s="9">
        <v>163028</v>
      </c>
      <c r="H41" s="10"/>
      <c r="I41" s="11">
        <v>0</v>
      </c>
      <c r="J41" s="11">
        <f>IF((0.5*F41)-G41+H41+(0.5*I41)&lt;0,0,ROUND((0.5*F41)-G41+H41+(0.5*I41),0))</f>
        <v>743503</v>
      </c>
      <c r="K41" s="9">
        <v>167163</v>
      </c>
      <c r="L41" s="10"/>
      <c r="M41" s="11">
        <f>IF((0.5*F41)-K41+L41+(0.5*I41)&lt;0,0,ROUND((0.5*F41)-K41+L41+(0.5*I41),0))</f>
        <v>739368</v>
      </c>
      <c r="N41" s="9">
        <f>J41+M41</f>
        <v>1482871</v>
      </c>
    </row>
    <row r="42" spans="1:14" ht="13.5" customHeight="1" x14ac:dyDescent="0.35">
      <c r="A42" s="6">
        <v>23001</v>
      </c>
      <c r="B42" s="6" t="s">
        <v>62</v>
      </c>
      <c r="C42" s="7">
        <v>170</v>
      </c>
      <c r="D42" s="7">
        <v>164</v>
      </c>
      <c r="E42" s="7">
        <v>156</v>
      </c>
      <c r="F42" s="8">
        <v>939990</v>
      </c>
      <c r="G42" s="9">
        <v>333760</v>
      </c>
      <c r="H42" s="10"/>
      <c r="I42" s="11">
        <v>0</v>
      </c>
      <c r="J42" s="11">
        <f>IF((0.5*F42)-G42+H42+(0.5*I42)&lt;0,0,ROUND((0.5*F42)-G42+H42+(0.5*I42),0))</f>
        <v>136235</v>
      </c>
      <c r="K42" s="9">
        <v>344635</v>
      </c>
      <c r="L42" s="10"/>
      <c r="M42" s="11">
        <f>IF((0.5*F42)-K42+L42+(0.5*I42)&lt;0,0,ROUND((0.5*F42)-K42+L42+(0.5*I42),0))</f>
        <v>125360</v>
      </c>
      <c r="N42" s="9">
        <f>J42+M42</f>
        <v>261595</v>
      </c>
    </row>
    <row r="43" spans="1:14" ht="13.5" customHeight="1" x14ac:dyDescent="0.35">
      <c r="A43" s="6">
        <v>22005</v>
      </c>
      <c r="B43" s="6" t="s">
        <v>60</v>
      </c>
      <c r="C43" s="7">
        <v>133</v>
      </c>
      <c r="D43" s="7">
        <v>133</v>
      </c>
      <c r="E43" s="7">
        <v>130</v>
      </c>
      <c r="F43" s="8">
        <v>748614</v>
      </c>
      <c r="G43" s="9">
        <v>350505</v>
      </c>
      <c r="H43" s="10"/>
      <c r="I43" s="11">
        <v>0</v>
      </c>
      <c r="J43" s="11">
        <f>IF((0.5*F43)-G43+H43+(0.5*I43)&lt;0,0,ROUND((0.5*F43)-G43+H43+(0.5*I43),0))</f>
        <v>23802</v>
      </c>
      <c r="K43" s="9">
        <v>366930</v>
      </c>
      <c r="L43" s="10"/>
      <c r="M43" s="11">
        <f>IF((0.5*F43)-K43+L43+(0.5*I43)&lt;0,0,ROUND((0.5*F43)-K43+L43+(0.5*I43),0))</f>
        <v>7377</v>
      </c>
      <c r="N43" s="9">
        <f>J43+M43</f>
        <v>31179</v>
      </c>
    </row>
    <row r="44" spans="1:14" ht="13.5" customHeight="1" x14ac:dyDescent="0.35">
      <c r="A44" s="6">
        <v>16002</v>
      </c>
      <c r="B44" s="6" t="s">
        <v>48</v>
      </c>
      <c r="C44" s="7">
        <v>8</v>
      </c>
      <c r="D44" s="7">
        <v>12</v>
      </c>
      <c r="E44" s="7">
        <v>6</v>
      </c>
      <c r="F44" s="8">
        <v>56287</v>
      </c>
      <c r="G44" s="9">
        <v>98627</v>
      </c>
      <c r="H44" s="10"/>
      <c r="I44" s="11">
        <v>0</v>
      </c>
      <c r="J44" s="11">
        <f>IF((0.5*F44)-G44+H44+(0.5*I44)&lt;0,0,ROUND((0.5*F44)-G44+H44+(0.5*I44),0))</f>
        <v>0</v>
      </c>
      <c r="K44" s="9">
        <v>101071</v>
      </c>
      <c r="L44" s="10"/>
      <c r="M44" s="11">
        <f>IF((0.5*F44)-K44+L44+(0.5*I44)&lt;0,0,ROUND((0.5*F44)-K44+L44+(0.5*I44),0))</f>
        <v>0</v>
      </c>
      <c r="N44" s="9">
        <f>J44+M44</f>
        <v>0</v>
      </c>
    </row>
    <row r="45" spans="1:14" ht="13.5" customHeight="1" x14ac:dyDescent="0.35">
      <c r="A45" s="6">
        <v>61007</v>
      </c>
      <c r="B45" s="6" t="s">
        <v>152</v>
      </c>
      <c r="C45" s="7">
        <v>692.01</v>
      </c>
      <c r="D45" s="7">
        <v>688.86</v>
      </c>
      <c r="E45" s="7">
        <v>705</v>
      </c>
      <c r="F45" s="8">
        <v>3370704</v>
      </c>
      <c r="G45" s="9">
        <v>769309</v>
      </c>
      <c r="H45" s="10"/>
      <c r="I45" s="11">
        <v>0</v>
      </c>
      <c r="J45" s="11">
        <f>IF((0.5*F45)-G45+H45+(0.5*I45)&lt;0,0,ROUND((0.5*F45)-G45+H45+(0.5*I45),0))</f>
        <v>916043</v>
      </c>
      <c r="K45" s="9">
        <v>768371</v>
      </c>
      <c r="L45" s="10"/>
      <c r="M45" s="11">
        <f>IF((0.5*F45)-K45+L45+(0.5*I45)&lt;0,0,ROUND((0.5*F45)-K45+L45+(0.5*I45),0))</f>
        <v>916981</v>
      </c>
      <c r="N45" s="9">
        <f>J45+M45</f>
        <v>1833024</v>
      </c>
    </row>
    <row r="46" spans="1:14" ht="13.5" customHeight="1" x14ac:dyDescent="0.35">
      <c r="A46" s="6">
        <v>5003</v>
      </c>
      <c r="B46" s="6" t="s">
        <v>21</v>
      </c>
      <c r="C46" s="7">
        <v>269</v>
      </c>
      <c r="D46" s="7">
        <v>260</v>
      </c>
      <c r="E46" s="7">
        <v>267</v>
      </c>
      <c r="F46" s="8">
        <v>1472126</v>
      </c>
      <c r="G46" s="9">
        <v>450212</v>
      </c>
      <c r="H46" s="10"/>
      <c r="I46" s="11">
        <v>0</v>
      </c>
      <c r="J46" s="11">
        <f>IF((0.5*F46)-G46+H46+(0.5*I46)&lt;0,0,ROUND((0.5*F46)-G46+H46+(0.5*I46),0))</f>
        <v>285851</v>
      </c>
      <c r="K46" s="9">
        <v>566108</v>
      </c>
      <c r="L46" s="10"/>
      <c r="M46" s="11">
        <f>IF((0.5*F46)-K46+L46+(0.5*I46)&lt;0,0,ROUND((0.5*F46)-K46+L46+(0.5*I46),0))</f>
        <v>169955</v>
      </c>
      <c r="N46" s="9">
        <f>J46+M46</f>
        <v>455806</v>
      </c>
    </row>
    <row r="47" spans="1:14" ht="13.5" customHeight="1" x14ac:dyDescent="0.35">
      <c r="A47" s="6">
        <v>28002</v>
      </c>
      <c r="B47" s="6" t="s">
        <v>74</v>
      </c>
      <c r="C47" s="7">
        <v>266</v>
      </c>
      <c r="D47" s="7">
        <v>254</v>
      </c>
      <c r="E47" s="7">
        <v>254</v>
      </c>
      <c r="F47" s="8">
        <v>1433990</v>
      </c>
      <c r="G47" s="9">
        <v>469845</v>
      </c>
      <c r="H47" s="10"/>
      <c r="I47" s="11">
        <v>0</v>
      </c>
      <c r="J47" s="11">
        <f>IF((0.5*F47)-G47+H47+(0.5*I47)&lt;0,0,ROUND((0.5*F47)-G47+H47+(0.5*I47),0))</f>
        <v>247150</v>
      </c>
      <c r="K47" s="9">
        <v>474283</v>
      </c>
      <c r="L47" s="10"/>
      <c r="M47" s="11">
        <f>IF((0.5*F47)-K47+L47+(0.5*I47)&lt;0,0,ROUND((0.5*F47)-K47+L47+(0.5*I47),0))</f>
        <v>242712</v>
      </c>
      <c r="N47" s="9">
        <f>J47+M47</f>
        <v>489862</v>
      </c>
    </row>
    <row r="48" spans="1:14" ht="13.5" customHeight="1" x14ac:dyDescent="0.35">
      <c r="A48" s="6">
        <v>17001</v>
      </c>
      <c r="B48" s="6" t="s">
        <v>49</v>
      </c>
      <c r="C48" s="7">
        <v>240.8</v>
      </c>
      <c r="D48" s="7">
        <v>245.6</v>
      </c>
      <c r="E48" s="7">
        <v>240.6</v>
      </c>
      <c r="F48" s="8">
        <v>1349026</v>
      </c>
      <c r="G48" s="9">
        <v>156305</v>
      </c>
      <c r="H48" s="10"/>
      <c r="I48" s="11">
        <v>0</v>
      </c>
      <c r="J48" s="11">
        <f>IF((0.5*F48)-G48+H48+(0.5*I48)&lt;0,0,ROUND((0.5*F48)-G48+H48+(0.5*I48),0))</f>
        <v>518208</v>
      </c>
      <c r="K48" s="9">
        <v>157429</v>
      </c>
      <c r="L48" s="10"/>
      <c r="M48" s="11">
        <f>IF((0.5*F48)-K48+L48+(0.5*I48)&lt;0,0,ROUND((0.5*F48)-K48+L48+(0.5*I48),0))</f>
        <v>517084</v>
      </c>
      <c r="N48" s="9">
        <f>J48+M48</f>
        <v>1035292</v>
      </c>
    </row>
    <row r="49" spans="1:14" ht="13.5" customHeight="1" x14ac:dyDescent="0.35">
      <c r="A49" s="6">
        <v>44001</v>
      </c>
      <c r="B49" s="6" t="s">
        <v>106</v>
      </c>
      <c r="C49" s="7">
        <v>138</v>
      </c>
      <c r="D49" s="7">
        <v>140</v>
      </c>
      <c r="E49" s="7">
        <v>135</v>
      </c>
      <c r="F49" s="8">
        <v>782387</v>
      </c>
      <c r="G49" s="9">
        <v>364037</v>
      </c>
      <c r="H49" s="10"/>
      <c r="I49" s="11">
        <v>0</v>
      </c>
      <c r="J49" s="11">
        <f>IF((0.5*F49)-G49+H49+(0.5*I49)&lt;0,0,ROUND((0.5*F49)-G49+H49+(0.5*I49),0))</f>
        <v>27157</v>
      </c>
      <c r="K49" s="9">
        <v>361239</v>
      </c>
      <c r="L49" s="10"/>
      <c r="M49" s="11">
        <f>IF((0.5*F49)-K49+L49+(0.5*I49)&lt;0,0,ROUND((0.5*F49)-K49+L49+(0.5*I49),0))</f>
        <v>29955</v>
      </c>
      <c r="N49" s="9">
        <f>J49+M49</f>
        <v>57112</v>
      </c>
    </row>
    <row r="50" spans="1:14" ht="13.5" customHeight="1" x14ac:dyDescent="0.35">
      <c r="A50" s="6">
        <v>46002</v>
      </c>
      <c r="B50" s="6" t="s">
        <v>111</v>
      </c>
      <c r="C50" s="7">
        <v>189</v>
      </c>
      <c r="D50" s="7">
        <v>188</v>
      </c>
      <c r="E50" s="7">
        <v>196</v>
      </c>
      <c r="F50" s="8">
        <v>1103221</v>
      </c>
      <c r="G50" s="9">
        <v>109089</v>
      </c>
      <c r="H50" s="10"/>
      <c r="I50" s="11">
        <v>0</v>
      </c>
      <c r="J50" s="11">
        <f>IF((0.5*F50)-G50+H50+(0.5*I50)&lt;0,0,ROUND((0.5*F50)-G50+H50+(0.5*I50),0))</f>
        <v>442522</v>
      </c>
      <c r="K50" s="9">
        <v>112004</v>
      </c>
      <c r="L50" s="10"/>
      <c r="M50" s="11">
        <f>IF((0.5*F50)-K50+L50+(0.5*I50)&lt;0,0,ROUND((0.5*F50)-K50+L50+(0.5*I50),0))</f>
        <v>439607</v>
      </c>
      <c r="N50" s="9">
        <f>J50+M50</f>
        <v>882129</v>
      </c>
    </row>
    <row r="51" spans="1:14" ht="13.5" customHeight="1" x14ac:dyDescent="0.35">
      <c r="A51" s="6">
        <v>24004</v>
      </c>
      <c r="B51" s="6" t="s">
        <v>65</v>
      </c>
      <c r="C51" s="7">
        <v>311</v>
      </c>
      <c r="D51" s="7">
        <v>311</v>
      </c>
      <c r="E51" s="7">
        <v>314</v>
      </c>
      <c r="F51" s="8">
        <v>1705903</v>
      </c>
      <c r="G51" s="9">
        <v>601497</v>
      </c>
      <c r="H51" s="10"/>
      <c r="I51" s="11">
        <v>0</v>
      </c>
      <c r="J51" s="11">
        <f>IF((0.5*F51)-G51+H51+(0.5*I51)&lt;0,0,ROUND((0.5*F51)-G51+H51+(0.5*I51),0))</f>
        <v>251455</v>
      </c>
      <c r="K51" s="9">
        <v>632141</v>
      </c>
      <c r="L51" s="10"/>
      <c r="M51" s="11">
        <f>IF((0.5*F51)-K51+L51+(0.5*I51)&lt;0,0,ROUND((0.5*F51)-K51+L51+(0.5*I51),0))</f>
        <v>220811</v>
      </c>
      <c r="N51" s="9">
        <f>J51+M51</f>
        <v>472266</v>
      </c>
    </row>
    <row r="52" spans="1:14" ht="13.5" customHeight="1" x14ac:dyDescent="0.35">
      <c r="A52" s="6">
        <v>50003</v>
      </c>
      <c r="B52" s="6" t="s">
        <v>121</v>
      </c>
      <c r="C52" s="7">
        <v>655.56</v>
      </c>
      <c r="D52" s="7">
        <v>639.70000000000005</v>
      </c>
      <c r="E52" s="7">
        <v>656.84</v>
      </c>
      <c r="F52" s="8">
        <v>3164350</v>
      </c>
      <c r="G52" s="9">
        <v>567321</v>
      </c>
      <c r="H52" s="10"/>
      <c r="I52" s="11">
        <v>0</v>
      </c>
      <c r="J52" s="11">
        <f>IF((0.5*F52)-G52+H52+(0.5*I52)&lt;0,0,ROUND((0.5*F52)-G52+H52+(0.5*I52),0))</f>
        <v>1014854</v>
      </c>
      <c r="K52" s="9">
        <v>571395</v>
      </c>
      <c r="L52" s="10"/>
      <c r="M52" s="11">
        <f>IF((0.5*F52)-K52+L52+(0.5*I52)&lt;0,0,ROUND((0.5*F52)-K52+L52+(0.5*I52),0))</f>
        <v>1010780</v>
      </c>
      <c r="N52" s="9">
        <f>J52+M52</f>
        <v>2025634</v>
      </c>
    </row>
    <row r="53" spans="1:14" ht="13.5" customHeight="1" x14ac:dyDescent="0.35">
      <c r="A53" s="6">
        <v>14001</v>
      </c>
      <c r="B53" s="6" t="s">
        <v>40</v>
      </c>
      <c r="C53" s="7">
        <v>203</v>
      </c>
      <c r="D53" s="7">
        <v>207</v>
      </c>
      <c r="E53" s="7">
        <v>226</v>
      </c>
      <c r="F53" s="8">
        <v>1259632</v>
      </c>
      <c r="G53" s="9">
        <v>138210</v>
      </c>
      <c r="H53" s="10"/>
      <c r="I53" s="11">
        <v>0</v>
      </c>
      <c r="J53" s="11">
        <f>IF((0.5*F53)-G53+H53+(0.5*I53)&lt;0,0,ROUND((0.5*F53)-G53+H53+(0.5*I53),0))</f>
        <v>491606</v>
      </c>
      <c r="K53" s="9">
        <v>137503</v>
      </c>
      <c r="L53" s="10"/>
      <c r="M53" s="11">
        <f>IF((0.5*F53)-K53+L53+(0.5*I53)&lt;0,0,ROUND((0.5*F53)-K53+L53+(0.5*I53),0))</f>
        <v>492313</v>
      </c>
      <c r="N53" s="9">
        <f>J53+M53</f>
        <v>983919</v>
      </c>
    </row>
    <row r="54" spans="1:14" ht="13.5" customHeight="1" x14ac:dyDescent="0.35">
      <c r="A54" s="6">
        <v>6002</v>
      </c>
      <c r="B54" s="6" t="s">
        <v>25</v>
      </c>
      <c r="C54" s="7">
        <v>190</v>
      </c>
      <c r="D54" s="7">
        <v>174</v>
      </c>
      <c r="E54" s="7">
        <v>167.3</v>
      </c>
      <c r="F54" s="8">
        <v>1024420</v>
      </c>
      <c r="G54" s="9">
        <v>232556</v>
      </c>
      <c r="H54" s="10"/>
      <c r="I54" s="11">
        <v>0</v>
      </c>
      <c r="J54" s="11">
        <f>IF((0.5*F54)-G54+H54+(0.5*I54)&lt;0,0,ROUND((0.5*F54)-G54+H54+(0.5*I54),0))</f>
        <v>279654</v>
      </c>
      <c r="K54" s="9">
        <v>243098</v>
      </c>
      <c r="L54" s="10"/>
      <c r="M54" s="11">
        <f>IF((0.5*F54)-K54+L54+(0.5*I54)&lt;0,0,ROUND((0.5*F54)-K54+L54+(0.5*I54),0))</f>
        <v>269112</v>
      </c>
      <c r="N54" s="9">
        <f>J54+M54</f>
        <v>548766</v>
      </c>
    </row>
    <row r="55" spans="1:14" ht="13.5" customHeight="1" x14ac:dyDescent="0.35">
      <c r="A55" s="6">
        <v>33001</v>
      </c>
      <c r="B55" s="6" t="s">
        <v>81</v>
      </c>
      <c r="C55" s="7">
        <v>354.09</v>
      </c>
      <c r="D55" s="7">
        <v>339.1</v>
      </c>
      <c r="E55" s="7">
        <v>311.08</v>
      </c>
      <c r="F55" s="8">
        <v>1887442</v>
      </c>
      <c r="G55" s="9">
        <v>480487</v>
      </c>
      <c r="H55" s="10"/>
      <c r="I55" s="11">
        <v>0</v>
      </c>
      <c r="J55" s="11">
        <f>IF((0.5*F55)-G55+H55+(0.5*I55)&lt;0,0,ROUND((0.5*F55)-G55+H55+(0.5*I55),0))</f>
        <v>463234</v>
      </c>
      <c r="K55" s="9">
        <v>493643</v>
      </c>
      <c r="L55" s="10"/>
      <c r="M55" s="11">
        <f>IF((0.5*F55)-K55+L55+(0.5*I55)&lt;0,0,ROUND((0.5*F55)-K55+L55+(0.5*I55),0))</f>
        <v>450078</v>
      </c>
      <c r="N55" s="9">
        <f>J55+M55</f>
        <v>913312</v>
      </c>
    </row>
    <row r="56" spans="1:14" ht="13.5" customHeight="1" x14ac:dyDescent="0.35">
      <c r="A56" s="6">
        <v>49004</v>
      </c>
      <c r="B56" s="6" t="s">
        <v>117</v>
      </c>
      <c r="C56" s="7">
        <v>520</v>
      </c>
      <c r="D56" s="7">
        <v>494</v>
      </c>
      <c r="E56" s="7">
        <v>475</v>
      </c>
      <c r="F56" s="8">
        <v>2523944</v>
      </c>
      <c r="G56" s="9">
        <v>441168</v>
      </c>
      <c r="H56" s="10"/>
      <c r="I56" s="11">
        <v>0</v>
      </c>
      <c r="J56" s="11">
        <f>IF((0.5*F56)-G56+H56+(0.5*I56)&lt;0,0,ROUND((0.5*F56)-G56+H56+(0.5*I56),0))</f>
        <v>820804</v>
      </c>
      <c r="K56" s="9">
        <v>460917</v>
      </c>
      <c r="L56" s="10"/>
      <c r="M56" s="11">
        <f>IF((0.5*F56)-K56+L56+(0.5*I56)&lt;0,0,ROUND((0.5*F56)-K56+L56+(0.5*I56),0))</f>
        <v>801055</v>
      </c>
      <c r="N56" s="9">
        <f>J56+M56</f>
        <v>1621859</v>
      </c>
    </row>
    <row r="57" spans="1:14" ht="13.5" customHeight="1" x14ac:dyDescent="0.35">
      <c r="A57" s="6">
        <v>63001</v>
      </c>
      <c r="B57" s="6" t="s">
        <v>156</v>
      </c>
      <c r="C57" s="7">
        <v>274</v>
      </c>
      <c r="D57" s="7">
        <v>275</v>
      </c>
      <c r="E57" s="7">
        <v>275.05</v>
      </c>
      <c r="F57" s="8">
        <v>1504431</v>
      </c>
      <c r="G57" s="9">
        <v>158119</v>
      </c>
      <c r="H57" s="10"/>
      <c r="I57" s="11">
        <v>0</v>
      </c>
      <c r="J57" s="11">
        <f>IF((0.5*F57)-G57+H57+(0.5*I57)&lt;0,0,ROUND((0.5*F57)-G57+H57+(0.5*I57),0))</f>
        <v>594097</v>
      </c>
      <c r="K57" s="9">
        <v>157378</v>
      </c>
      <c r="L57" s="10"/>
      <c r="M57" s="11">
        <f>IF((0.5*F57)-K57+L57+(0.5*I57)&lt;0,0,ROUND((0.5*F57)-K57+L57+(0.5*I57),0))</f>
        <v>594838</v>
      </c>
      <c r="N57" s="9">
        <f>J57+M57</f>
        <v>1188935</v>
      </c>
    </row>
    <row r="58" spans="1:14" ht="13.5" customHeight="1" x14ac:dyDescent="0.35">
      <c r="A58" s="6">
        <v>53001</v>
      </c>
      <c r="B58" s="6" t="s">
        <v>130</v>
      </c>
      <c r="C58" s="7">
        <v>257.26</v>
      </c>
      <c r="D58" s="7">
        <v>263.39999999999998</v>
      </c>
      <c r="E58" s="7">
        <v>259.14999999999998</v>
      </c>
      <c r="F58" s="8">
        <v>1432037</v>
      </c>
      <c r="G58" s="9">
        <v>291592</v>
      </c>
      <c r="H58" s="10"/>
      <c r="I58" s="11">
        <v>0</v>
      </c>
      <c r="J58" s="11">
        <f>IF((0.5*F58)-G58+H58+(0.5*I58)&lt;0,0,ROUND((0.5*F58)-G58+H58+(0.5*I58),0))</f>
        <v>424427</v>
      </c>
      <c r="K58" s="9">
        <v>302615</v>
      </c>
      <c r="L58" s="10"/>
      <c r="M58" s="11">
        <f>IF((0.5*F58)-K58+L58+(0.5*I58)&lt;0,0,ROUND((0.5*F58)-K58+L58+(0.5*I58),0))</f>
        <v>413404</v>
      </c>
      <c r="N58" s="9">
        <f>J58+M58</f>
        <v>837831</v>
      </c>
    </row>
    <row r="59" spans="1:14" ht="13.5" customHeight="1" x14ac:dyDescent="0.35">
      <c r="A59" s="6">
        <v>25003</v>
      </c>
      <c r="B59" s="6" t="s">
        <v>67</v>
      </c>
      <c r="C59" s="7">
        <v>126</v>
      </c>
      <c r="D59" s="7">
        <v>108</v>
      </c>
      <c r="E59" s="7">
        <v>83</v>
      </c>
      <c r="F59" s="8">
        <v>658556</v>
      </c>
      <c r="G59" s="9">
        <v>242512</v>
      </c>
      <c r="H59" s="10"/>
      <c r="I59" s="11">
        <v>0</v>
      </c>
      <c r="J59" s="11">
        <f>IF((0.5*F59)-G59+H59+(0.5*I59)&lt;0,0,ROUND((0.5*F59)-G59+H59+(0.5*I59),0))</f>
        <v>86766</v>
      </c>
      <c r="K59" s="9">
        <v>243680</v>
      </c>
      <c r="L59" s="10"/>
      <c r="M59" s="11">
        <f>IF((0.5*F59)-K59+L59+(0.5*I59)&lt;0,0,ROUND((0.5*F59)-K59+L59+(0.5*I59),0))</f>
        <v>85598</v>
      </c>
      <c r="N59" s="9">
        <f>J59+M59</f>
        <v>172364</v>
      </c>
    </row>
    <row r="60" spans="1:14" ht="13.5" customHeight="1" x14ac:dyDescent="0.35">
      <c r="A60" s="6">
        <v>26004</v>
      </c>
      <c r="B60" s="6" t="s">
        <v>70</v>
      </c>
      <c r="C60" s="7">
        <v>376</v>
      </c>
      <c r="D60" s="7">
        <v>379</v>
      </c>
      <c r="E60" s="7">
        <v>382</v>
      </c>
      <c r="F60" s="8">
        <v>2002846</v>
      </c>
      <c r="G60" s="9">
        <v>299534</v>
      </c>
      <c r="H60" s="10"/>
      <c r="I60" s="11">
        <v>0</v>
      </c>
      <c r="J60" s="11">
        <f>IF((0.5*F60)-G60+H60+(0.5*I60)&lt;0,0,ROUND((0.5*F60)-G60+H60+(0.5*I60),0))</f>
        <v>701889</v>
      </c>
      <c r="K60" s="9">
        <v>313823</v>
      </c>
      <c r="L60" s="10"/>
      <c r="M60" s="11">
        <f>IF((0.5*F60)-K60+L60+(0.5*I60)&lt;0,0,ROUND((0.5*F60)-K60+L60+(0.5*I60),0))</f>
        <v>687600</v>
      </c>
      <c r="N60" s="9">
        <f>J60+M60</f>
        <v>1389489</v>
      </c>
    </row>
    <row r="61" spans="1:14" ht="13.5" customHeight="1" x14ac:dyDescent="0.35">
      <c r="A61" s="12">
        <v>6006</v>
      </c>
      <c r="B61" s="6" t="s">
        <v>27</v>
      </c>
      <c r="C61" s="7">
        <v>588</v>
      </c>
      <c r="D61" s="7">
        <v>581</v>
      </c>
      <c r="E61" s="7">
        <v>596</v>
      </c>
      <c r="F61" s="8">
        <v>2859392</v>
      </c>
      <c r="G61" s="9">
        <v>1349303</v>
      </c>
      <c r="H61" s="10"/>
      <c r="I61" s="11">
        <v>0</v>
      </c>
      <c r="J61" s="11">
        <f>IF((0.5*F61)-G61+H61+(0.5*I61)&lt;0,0,ROUND((0.5*F61)-G61+H61+(0.5*I61),0))</f>
        <v>80393</v>
      </c>
      <c r="K61" s="9">
        <v>1414191</v>
      </c>
      <c r="L61" s="10"/>
      <c r="M61" s="11">
        <f>IF((0.5*F61)-K61+L61+(0.5*I61)&lt;0,0,ROUND((0.5*F61)-K61+L61+(0.5*I61),0))</f>
        <v>15505</v>
      </c>
      <c r="N61" s="9">
        <f>J61+M61</f>
        <v>95898</v>
      </c>
    </row>
    <row r="62" spans="1:14" ht="13.5" customHeight="1" x14ac:dyDescent="0.35">
      <c r="A62" s="6">
        <v>27001</v>
      </c>
      <c r="B62" s="6" t="s">
        <v>72</v>
      </c>
      <c r="C62" s="7">
        <v>299</v>
      </c>
      <c r="D62" s="7">
        <v>300</v>
      </c>
      <c r="E62" s="7">
        <v>295</v>
      </c>
      <c r="F62" s="8">
        <v>1622648</v>
      </c>
      <c r="G62" s="9">
        <v>423718</v>
      </c>
      <c r="H62" s="10"/>
      <c r="I62" s="11">
        <v>0</v>
      </c>
      <c r="J62" s="11">
        <f>IF((0.5*F62)-G62+H62+(0.5*I62)&lt;0,0,ROUND((0.5*F62)-G62+H62+(0.5*I62),0))</f>
        <v>387606</v>
      </c>
      <c r="K62" s="9">
        <v>423904</v>
      </c>
      <c r="L62" s="10"/>
      <c r="M62" s="11">
        <f>IF((0.5*F62)-K62+L62+(0.5*I62)&lt;0,0,ROUND((0.5*F62)-K62+L62+(0.5*I62),0))</f>
        <v>387420</v>
      </c>
      <c r="N62" s="9">
        <f>J62+M62</f>
        <v>775026</v>
      </c>
    </row>
    <row r="63" spans="1:14" ht="13.5" customHeight="1" x14ac:dyDescent="0.35">
      <c r="A63" s="6">
        <v>28003</v>
      </c>
      <c r="B63" s="6" t="s">
        <v>75</v>
      </c>
      <c r="C63" s="7">
        <v>677</v>
      </c>
      <c r="D63" s="7">
        <v>715</v>
      </c>
      <c r="E63" s="7">
        <v>726.25</v>
      </c>
      <c r="F63" s="8">
        <v>3479475</v>
      </c>
      <c r="G63" s="9">
        <v>726092</v>
      </c>
      <c r="H63" s="10"/>
      <c r="I63" s="11">
        <v>0</v>
      </c>
      <c r="J63" s="11">
        <f>IF((0.5*F63)-G63+H63+(0.5*I63)&lt;0,0,ROUND((0.5*F63)-G63+H63+(0.5*I63),0))</f>
        <v>1013646</v>
      </c>
      <c r="K63" s="9">
        <v>742002</v>
      </c>
      <c r="L63" s="10"/>
      <c r="M63" s="11">
        <f>IF((0.5*F63)-K63+L63+(0.5*I63)&lt;0,0,ROUND((0.5*F63)-K63+L63+(0.5*I63),0))</f>
        <v>997736</v>
      </c>
      <c r="N63" s="9">
        <f>J63+M63</f>
        <v>2011382</v>
      </c>
    </row>
    <row r="64" spans="1:14" ht="13.5" customHeight="1" x14ac:dyDescent="0.35">
      <c r="A64" s="6">
        <v>30001</v>
      </c>
      <c r="B64" s="6" t="s">
        <v>77</v>
      </c>
      <c r="C64" s="7">
        <v>402</v>
      </c>
      <c r="D64" s="7">
        <v>409.28</v>
      </c>
      <c r="E64" s="7">
        <v>423</v>
      </c>
      <c r="F64" s="8">
        <v>2195406</v>
      </c>
      <c r="G64" s="9">
        <v>371893</v>
      </c>
      <c r="H64" s="10"/>
      <c r="I64" s="11">
        <v>0</v>
      </c>
      <c r="J64" s="11">
        <f>IF((0.5*F64)-G64+H64+(0.5*I64)&lt;0,0,ROUND((0.5*F64)-G64+H64+(0.5*I64),0))</f>
        <v>725810</v>
      </c>
      <c r="K64" s="9">
        <v>380487</v>
      </c>
      <c r="L64" s="10"/>
      <c r="M64" s="11">
        <f>IF((0.5*F64)-K64+L64+(0.5*I64)&lt;0,0,ROUND((0.5*F64)-K64+L64+(0.5*I64),0))</f>
        <v>717216</v>
      </c>
      <c r="N64" s="9">
        <f>J64+M64</f>
        <v>1443026</v>
      </c>
    </row>
    <row r="65" spans="1:14" ht="13.5" customHeight="1" x14ac:dyDescent="0.35">
      <c r="A65" s="6">
        <v>31001</v>
      </c>
      <c r="B65" s="6" t="s">
        <v>79</v>
      </c>
      <c r="C65" s="7">
        <v>179.25</v>
      </c>
      <c r="D65" s="7">
        <v>169.25</v>
      </c>
      <c r="E65" s="7">
        <v>179.25</v>
      </c>
      <c r="F65" s="8">
        <v>1008941</v>
      </c>
      <c r="G65" s="9">
        <v>354246</v>
      </c>
      <c r="H65" s="10"/>
      <c r="I65" s="11">
        <v>0</v>
      </c>
      <c r="J65" s="11">
        <f>IF((0.5*F65)-G65+H65+(0.5*I65)&lt;0,0,ROUND((0.5*F65)-G65+H65+(0.5*I65),0))</f>
        <v>150225</v>
      </c>
      <c r="K65" s="9">
        <v>415233</v>
      </c>
      <c r="L65" s="10"/>
      <c r="M65" s="11">
        <f>IF((0.5*F65)-K65+L65+(0.5*I65)&lt;0,0,ROUND((0.5*F65)-K65+L65+(0.5*I65),0))</f>
        <v>89238</v>
      </c>
      <c r="N65" s="9">
        <f>J65+M65</f>
        <v>239463</v>
      </c>
    </row>
    <row r="66" spans="1:14" ht="13.5" customHeight="1" x14ac:dyDescent="0.35">
      <c r="A66" s="6">
        <v>41002</v>
      </c>
      <c r="B66" s="6" t="s">
        <v>99</v>
      </c>
      <c r="C66" s="7">
        <v>2999.72</v>
      </c>
      <c r="D66" s="7">
        <v>3267.04</v>
      </c>
      <c r="E66" s="7">
        <v>3572</v>
      </c>
      <c r="F66" s="8">
        <v>17105724</v>
      </c>
      <c r="G66" s="9">
        <v>3866126</v>
      </c>
      <c r="H66" s="10"/>
      <c r="I66" s="11">
        <v>0</v>
      </c>
      <c r="J66" s="11">
        <f>IF((0.5*F66)-G66+H66+(0.5*I66)&lt;0,0,ROUND((0.5*F66)-G66+H66+(0.5*I66),0))</f>
        <v>4686736</v>
      </c>
      <c r="K66" s="9">
        <v>4303265</v>
      </c>
      <c r="L66" s="10"/>
      <c r="M66" s="11">
        <f>IF((0.5*F66)-K66+L66+(0.5*I66)&lt;0,0,ROUND((0.5*F66)-K66+L66+(0.5*I66),0))</f>
        <v>4249597</v>
      </c>
      <c r="N66" s="9">
        <f>J66+M66</f>
        <v>8936333</v>
      </c>
    </row>
    <row r="67" spans="1:14" ht="13.5" customHeight="1" x14ac:dyDescent="0.35">
      <c r="A67" s="6">
        <v>14002</v>
      </c>
      <c r="B67" s="6" t="s">
        <v>41</v>
      </c>
      <c r="C67" s="7">
        <v>170</v>
      </c>
      <c r="D67" s="7">
        <v>173</v>
      </c>
      <c r="E67" s="7">
        <v>177</v>
      </c>
      <c r="F67" s="8">
        <v>996276</v>
      </c>
      <c r="G67" s="9">
        <v>121382</v>
      </c>
      <c r="H67" s="10"/>
      <c r="I67" s="11">
        <v>0</v>
      </c>
      <c r="J67" s="11">
        <f>IF((0.5*F67)-G67+H67+(0.5*I67)&lt;0,0,ROUND((0.5*F67)-G67+H67+(0.5*I67),0))</f>
        <v>376756</v>
      </c>
      <c r="K67" s="9">
        <v>121384</v>
      </c>
      <c r="L67" s="10"/>
      <c r="M67" s="11">
        <f>IF((0.5*F67)-K67+L67+(0.5*I67)&lt;0,0,ROUND((0.5*F67)-K67+L67+(0.5*I67),0))</f>
        <v>376754</v>
      </c>
      <c r="N67" s="9">
        <f>J67+M67</f>
        <v>753510</v>
      </c>
    </row>
    <row r="68" spans="1:14" ht="13.5" customHeight="1" x14ac:dyDescent="0.35">
      <c r="A68" s="6">
        <v>10001</v>
      </c>
      <c r="B68" s="6" t="s">
        <v>32</v>
      </c>
      <c r="C68" s="7">
        <v>115</v>
      </c>
      <c r="D68" s="7">
        <v>120</v>
      </c>
      <c r="E68" s="7">
        <v>120</v>
      </c>
      <c r="F68" s="8">
        <v>675442</v>
      </c>
      <c r="G68" s="9">
        <v>191598</v>
      </c>
      <c r="H68" s="10"/>
      <c r="I68" s="11">
        <v>0</v>
      </c>
      <c r="J68" s="11">
        <f>IF((0.5*F68)-G68+H68+(0.5*I68)&lt;0,0,ROUND((0.5*F68)-G68+H68+(0.5*I68),0))</f>
        <v>146123</v>
      </c>
      <c r="K68" s="9">
        <v>197333</v>
      </c>
      <c r="L68" s="10"/>
      <c r="M68" s="11">
        <f>IF((0.5*F68)-K68+L68+(0.5*I68)&lt;0,0,ROUND((0.5*F68)-K68+L68+(0.5*I68),0))</f>
        <v>140388</v>
      </c>
      <c r="N68" s="9">
        <f>J68+M68</f>
        <v>286511</v>
      </c>
    </row>
    <row r="69" spans="1:14" ht="13.5" customHeight="1" x14ac:dyDescent="0.35">
      <c r="A69" s="6">
        <v>34002</v>
      </c>
      <c r="B69" s="6" t="s">
        <v>85</v>
      </c>
      <c r="C69" s="7">
        <v>274</v>
      </c>
      <c r="D69" s="7">
        <v>268</v>
      </c>
      <c r="E69" s="7">
        <v>261</v>
      </c>
      <c r="F69" s="8">
        <v>1484604</v>
      </c>
      <c r="G69" s="9">
        <v>618084</v>
      </c>
      <c r="H69" s="10"/>
      <c r="I69" s="11">
        <v>0</v>
      </c>
      <c r="J69" s="11">
        <f>IF((0.5*F69)-G69+H69+(0.5*I69)&lt;0,0,ROUND((0.5*F69)-G69+H69+(0.5*I69),0))</f>
        <v>124218</v>
      </c>
      <c r="K69" s="9">
        <v>632452</v>
      </c>
      <c r="L69" s="10"/>
      <c r="M69" s="11">
        <f>IF((0.5*F69)-K69+L69+(0.5*I69)&lt;0,0,ROUND((0.5*F69)-K69+L69+(0.5*I69),0))</f>
        <v>109850</v>
      </c>
      <c r="N69" s="9">
        <f>J69+M69</f>
        <v>234068</v>
      </c>
    </row>
    <row r="70" spans="1:14" ht="13.5" customHeight="1" x14ac:dyDescent="0.35">
      <c r="A70" s="6">
        <v>51002</v>
      </c>
      <c r="B70" s="6" t="s">
        <v>124</v>
      </c>
      <c r="C70" s="7">
        <v>510.2</v>
      </c>
      <c r="D70" s="7">
        <v>517.5</v>
      </c>
      <c r="E70" s="7">
        <v>512.6</v>
      </c>
      <c r="F70" s="8">
        <v>2558954</v>
      </c>
      <c r="G70" s="9">
        <v>1584688</v>
      </c>
      <c r="H70" s="10"/>
      <c r="I70" s="11">
        <v>0</v>
      </c>
      <c r="J70" s="11">
        <f>IF((0.5*F70)-G70+H70+(0.5*I70)&lt;0,0,ROUND((0.5*F70)-G70+H70+(0.5*I70),0))</f>
        <v>0</v>
      </c>
      <c r="K70" s="9">
        <v>1582313</v>
      </c>
      <c r="L70" s="10"/>
      <c r="M70" s="11">
        <f>IF((0.5*F70)-K70+L70+(0.5*I70)&lt;0,0,ROUND((0.5*F70)-K70+L70+(0.5*I70),0))</f>
        <v>0</v>
      </c>
      <c r="N70" s="9">
        <f>J70+M70</f>
        <v>0</v>
      </c>
    </row>
    <row r="71" spans="1:14" ht="13.5" customHeight="1" x14ac:dyDescent="0.35">
      <c r="A71" s="6">
        <v>56006</v>
      </c>
      <c r="B71" s="6" t="s">
        <v>140</v>
      </c>
      <c r="C71" s="7">
        <v>210</v>
      </c>
      <c r="D71" s="7">
        <v>206</v>
      </c>
      <c r="E71" s="7">
        <v>203</v>
      </c>
      <c r="F71" s="8">
        <v>1185169</v>
      </c>
      <c r="G71" s="9">
        <v>477526</v>
      </c>
      <c r="H71" s="10"/>
      <c r="I71" s="11">
        <v>0</v>
      </c>
      <c r="J71" s="11">
        <f>IF((0.5*F71)-G71+H71+(0.5*I71)&lt;0,0,ROUND((0.5*F71)-G71+H71+(0.5*I71),0))</f>
        <v>115059</v>
      </c>
      <c r="K71" s="9">
        <v>492596</v>
      </c>
      <c r="L71" s="10"/>
      <c r="M71" s="11">
        <f>IF((0.5*F71)-K71+L71+(0.5*I71)&lt;0,0,ROUND((0.5*F71)-K71+L71+(0.5*I71),0))</f>
        <v>99989</v>
      </c>
      <c r="N71" s="9">
        <f>J71+M71</f>
        <v>215048</v>
      </c>
    </row>
    <row r="72" spans="1:14" ht="13.5" customHeight="1" x14ac:dyDescent="0.35">
      <c r="A72" s="6">
        <v>23002</v>
      </c>
      <c r="B72" s="6" t="s">
        <v>63</v>
      </c>
      <c r="C72" s="7">
        <v>803.64</v>
      </c>
      <c r="D72" s="7">
        <v>808.08</v>
      </c>
      <c r="E72" s="7">
        <v>803.24</v>
      </c>
      <c r="F72" s="8">
        <v>3854124</v>
      </c>
      <c r="G72" s="9">
        <v>919192</v>
      </c>
      <c r="H72" s="10"/>
      <c r="I72" s="11">
        <v>0</v>
      </c>
      <c r="J72" s="11">
        <f>IF((0.5*F72)-G72+H72+(0.5*I72)&lt;0,0,ROUND((0.5*F72)-G72+H72+(0.5*I72),0))</f>
        <v>1007870</v>
      </c>
      <c r="K72" s="9">
        <v>951669</v>
      </c>
      <c r="L72" s="10"/>
      <c r="M72" s="11">
        <f>IF((0.5*F72)-K72+L72+(0.5*I72)&lt;0,0,ROUND((0.5*F72)-K72+L72+(0.5*I72),0))</f>
        <v>975393</v>
      </c>
      <c r="N72" s="9">
        <f>J72+M72</f>
        <v>1983263</v>
      </c>
    </row>
    <row r="73" spans="1:14" ht="13.5" customHeight="1" x14ac:dyDescent="0.35">
      <c r="A73" s="6">
        <v>53002</v>
      </c>
      <c r="B73" s="6" t="s">
        <v>131</v>
      </c>
      <c r="C73" s="7">
        <v>107.2</v>
      </c>
      <c r="D73" s="7">
        <v>102</v>
      </c>
      <c r="E73" s="7">
        <v>107</v>
      </c>
      <c r="F73" s="8">
        <v>602269</v>
      </c>
      <c r="G73" s="9">
        <v>458139</v>
      </c>
      <c r="H73" s="10"/>
      <c r="I73" s="11">
        <v>0</v>
      </c>
      <c r="J73" s="11">
        <f>IF((0.5*F73)-G73+H73+(0.5*I73)&lt;0,0,ROUND((0.5*F73)-G73+H73+(0.5*I73),0))</f>
        <v>0</v>
      </c>
      <c r="K73" s="9">
        <v>484576</v>
      </c>
      <c r="L73" s="10"/>
      <c r="M73" s="11">
        <f>IF((0.5*F73)-K73+L73+(0.5*I73)&lt;0,0,ROUND((0.5*F73)-K73+L73+(0.5*I73),0))</f>
        <v>0</v>
      </c>
      <c r="N73" s="9">
        <f>J73+M73</f>
        <v>0</v>
      </c>
    </row>
    <row r="74" spans="1:14" ht="13.5" customHeight="1" x14ac:dyDescent="0.35">
      <c r="A74" s="6">
        <v>48003</v>
      </c>
      <c r="B74" s="6" t="s">
        <v>113</v>
      </c>
      <c r="C74" s="7">
        <v>366.51</v>
      </c>
      <c r="D74" s="7">
        <v>370.88</v>
      </c>
      <c r="E74" s="7">
        <v>363</v>
      </c>
      <c r="F74" s="8">
        <v>1955434</v>
      </c>
      <c r="G74" s="9">
        <v>699785</v>
      </c>
      <c r="H74" s="10"/>
      <c r="I74" s="11">
        <v>0</v>
      </c>
      <c r="J74" s="11">
        <f>IF((0.5*F74)-G74+H74+(0.5*I74)&lt;0,0,ROUND((0.5*F74)-G74+H74+(0.5*I74),0))</f>
        <v>277932</v>
      </c>
      <c r="K74" s="9">
        <v>693105</v>
      </c>
      <c r="L74" s="10"/>
      <c r="M74" s="11">
        <f>IF((0.5*F74)-K74+L74+(0.5*I74)&lt;0,0,ROUND((0.5*F74)-K74+L74+(0.5*I74),0))</f>
        <v>284612</v>
      </c>
      <c r="N74" s="9">
        <f>J74+M74</f>
        <v>562544</v>
      </c>
    </row>
    <row r="75" spans="1:14" ht="13.5" customHeight="1" x14ac:dyDescent="0.35">
      <c r="A75" s="6">
        <v>2002</v>
      </c>
      <c r="B75" s="6" t="s">
        <v>13</v>
      </c>
      <c r="C75" s="7">
        <v>2323.0300000000002</v>
      </c>
      <c r="D75" s="7">
        <v>2304.5</v>
      </c>
      <c r="E75" s="7">
        <v>2402.19</v>
      </c>
      <c r="F75" s="8">
        <v>12085288</v>
      </c>
      <c r="G75" s="9">
        <v>2412486</v>
      </c>
      <c r="H75" s="10"/>
      <c r="I75" s="11">
        <v>29284.482500000002</v>
      </c>
      <c r="J75" s="11">
        <f>IF((0.5*F75)-G75+H75+(0.5*I75)&lt;0,0,ROUND((0.5*F75)-G75+H75+(0.5*I75),0))</f>
        <v>3644800</v>
      </c>
      <c r="K75" s="9">
        <v>2401413</v>
      </c>
      <c r="L75" s="10"/>
      <c r="M75" s="11">
        <f>IF((0.5*F75)-K75+L75+(0.5*I75)&lt;0,0,ROUND((0.5*F75)-K75+L75+(0.5*I75),0))</f>
        <v>3655873</v>
      </c>
      <c r="N75" s="9">
        <f>J75+M75</f>
        <v>7300673</v>
      </c>
    </row>
    <row r="76" spans="1:14" ht="13.5" customHeight="1" x14ac:dyDescent="0.35">
      <c r="A76" s="6">
        <v>22006</v>
      </c>
      <c r="B76" s="6" t="s">
        <v>61</v>
      </c>
      <c r="C76" s="7">
        <v>356.26</v>
      </c>
      <c r="D76" s="7">
        <v>376.28</v>
      </c>
      <c r="E76" s="7">
        <v>369.04</v>
      </c>
      <c r="F76" s="8">
        <v>1964155</v>
      </c>
      <c r="G76" s="9">
        <v>741078</v>
      </c>
      <c r="H76" s="10"/>
      <c r="I76" s="11">
        <v>0</v>
      </c>
      <c r="J76" s="11">
        <f>IF((0.5*F76)-G76+H76+(0.5*I76)&lt;0,0,ROUND((0.5*F76)-G76+H76+(0.5*I76),0))</f>
        <v>241000</v>
      </c>
      <c r="K76" s="9">
        <v>808929</v>
      </c>
      <c r="L76" s="10"/>
      <c r="M76" s="11">
        <f>IF((0.5*F76)-K76+L76+(0.5*I76)&lt;0,0,ROUND((0.5*F76)-K76+L76+(0.5*I76),0))</f>
        <v>173149</v>
      </c>
      <c r="N76" s="9">
        <f>J76+M76</f>
        <v>414149</v>
      </c>
    </row>
    <row r="77" spans="1:14" ht="13.5" customHeight="1" x14ac:dyDescent="0.35">
      <c r="A77" s="6">
        <v>13003</v>
      </c>
      <c r="B77" s="6" t="s">
        <v>39</v>
      </c>
      <c r="C77" s="7">
        <v>302</v>
      </c>
      <c r="D77" s="7">
        <v>286</v>
      </c>
      <c r="E77" s="7">
        <v>278</v>
      </c>
      <c r="F77" s="8">
        <v>1596276</v>
      </c>
      <c r="G77" s="9">
        <v>482539</v>
      </c>
      <c r="H77" s="10"/>
      <c r="I77" s="11">
        <v>0</v>
      </c>
      <c r="J77" s="11">
        <f>IF((0.5*F77)-G77+H77+(0.5*I77)&lt;0,0,ROUND((0.5*F77)-G77+H77+(0.5*I77),0))</f>
        <v>315599</v>
      </c>
      <c r="K77" s="9">
        <v>488536</v>
      </c>
      <c r="L77" s="10"/>
      <c r="M77" s="11">
        <f>IF((0.5*F77)-K77+L77+(0.5*I77)&lt;0,0,ROUND((0.5*F77)-K77+L77+(0.5*I77),0))</f>
        <v>309602</v>
      </c>
      <c r="N77" s="9">
        <f>J77+M77</f>
        <v>625201</v>
      </c>
    </row>
    <row r="78" spans="1:14" ht="13.5" customHeight="1" x14ac:dyDescent="0.35">
      <c r="A78" s="6">
        <v>2003</v>
      </c>
      <c r="B78" s="6" t="s">
        <v>14</v>
      </c>
      <c r="C78" s="7">
        <v>223.01</v>
      </c>
      <c r="D78" s="7">
        <v>228</v>
      </c>
      <c r="E78" s="7">
        <v>216</v>
      </c>
      <c r="F78" s="8">
        <v>1260696</v>
      </c>
      <c r="G78" s="9">
        <v>440958</v>
      </c>
      <c r="H78" s="10"/>
      <c r="I78" s="11">
        <v>0</v>
      </c>
      <c r="J78" s="11">
        <f>IF((0.5*F78)-G78+H78+(0.5*I78)&lt;0,0,ROUND((0.5*F78)-G78+H78+(0.5*I78),0))</f>
        <v>189390</v>
      </c>
      <c r="K78" s="9">
        <v>466591</v>
      </c>
      <c r="L78" s="10"/>
      <c r="M78" s="11">
        <f>IF((0.5*F78)-K78+L78+(0.5*I78)&lt;0,0,ROUND((0.5*F78)-K78+L78+(0.5*I78),0))</f>
        <v>163757</v>
      </c>
      <c r="N78" s="9">
        <f>J78+M78</f>
        <v>353147</v>
      </c>
    </row>
    <row r="79" spans="1:14" ht="13.5" customHeight="1" x14ac:dyDescent="0.35">
      <c r="A79" s="6">
        <v>37003</v>
      </c>
      <c r="B79" s="6" t="s">
        <v>88</v>
      </c>
      <c r="C79" s="7">
        <v>183</v>
      </c>
      <c r="D79" s="7">
        <v>191</v>
      </c>
      <c r="E79" s="7">
        <v>178</v>
      </c>
      <c r="F79" s="8">
        <v>1053758</v>
      </c>
      <c r="G79" s="9">
        <v>296598</v>
      </c>
      <c r="H79" s="10"/>
      <c r="I79" s="11">
        <v>0</v>
      </c>
      <c r="J79" s="11">
        <f>IF((0.5*F79)-G79+H79+(0.5*I79)&lt;0,0,ROUND((0.5*F79)-G79+H79+(0.5*I79),0))</f>
        <v>230281</v>
      </c>
      <c r="K79" s="9">
        <v>301230</v>
      </c>
      <c r="L79" s="10"/>
      <c r="M79" s="11">
        <f>IF((0.5*F79)-K79+L79+(0.5*I79)&lt;0,0,ROUND((0.5*F79)-K79+L79+(0.5*I79),0))</f>
        <v>225649</v>
      </c>
      <c r="N79" s="9">
        <f>J79+M79</f>
        <v>455930</v>
      </c>
    </row>
    <row r="80" spans="1:14" ht="13.5" customHeight="1" x14ac:dyDescent="0.35">
      <c r="A80" s="6">
        <v>35002</v>
      </c>
      <c r="B80" s="6" t="s">
        <v>86</v>
      </c>
      <c r="C80" s="7">
        <v>353</v>
      </c>
      <c r="D80" s="7">
        <v>362</v>
      </c>
      <c r="E80" s="7">
        <v>368</v>
      </c>
      <c r="F80" s="8">
        <v>1940359</v>
      </c>
      <c r="G80" s="9">
        <v>298972</v>
      </c>
      <c r="H80" s="10"/>
      <c r="I80" s="11">
        <v>0</v>
      </c>
      <c r="J80" s="11">
        <f>IF((0.5*F80)-G80+H80+(0.5*I80)&lt;0,0,ROUND((0.5*F80)-G80+H80+(0.5*I80),0))</f>
        <v>671208</v>
      </c>
      <c r="K80" s="9">
        <v>319510</v>
      </c>
      <c r="L80" s="10"/>
      <c r="M80" s="11">
        <f>IF((0.5*F80)-K80+L80+(0.5*I80)&lt;0,0,ROUND((0.5*F80)-K80+L80+(0.5*I80),0))</f>
        <v>650670</v>
      </c>
      <c r="N80" s="9">
        <f>J80+M80</f>
        <v>1321878</v>
      </c>
    </row>
    <row r="81" spans="1:14" ht="13.5" customHeight="1" x14ac:dyDescent="0.35">
      <c r="A81" s="6">
        <v>7002</v>
      </c>
      <c r="B81" s="6" t="s">
        <v>29</v>
      </c>
      <c r="C81" s="7">
        <v>272</v>
      </c>
      <c r="D81" s="7">
        <v>293</v>
      </c>
      <c r="E81" s="7">
        <v>293.5</v>
      </c>
      <c r="F81" s="8">
        <v>1596263</v>
      </c>
      <c r="G81" s="9">
        <v>336689</v>
      </c>
      <c r="H81" s="10"/>
      <c r="I81" s="11">
        <v>0</v>
      </c>
      <c r="J81" s="11">
        <f>IF((0.5*F81)-G81+H81+(0.5*I81)&lt;0,0,ROUND((0.5*F81)-G81+H81+(0.5*I81),0))</f>
        <v>461443</v>
      </c>
      <c r="K81" s="9">
        <v>346013</v>
      </c>
      <c r="L81" s="10"/>
      <c r="M81" s="11">
        <f>IF((0.5*F81)-K81+L81+(0.5*I81)&lt;0,0,ROUND((0.5*F81)-K81+L81+(0.5*I81),0))</f>
        <v>452119</v>
      </c>
      <c r="N81" s="9">
        <f>J81+M81</f>
        <v>913562</v>
      </c>
    </row>
    <row r="82" spans="1:14" ht="13.5" customHeight="1" x14ac:dyDescent="0.35">
      <c r="A82" s="6">
        <v>38003</v>
      </c>
      <c r="B82" s="6" t="s">
        <v>91</v>
      </c>
      <c r="C82" s="7">
        <v>182</v>
      </c>
      <c r="D82" s="7">
        <v>165</v>
      </c>
      <c r="E82" s="7">
        <v>163</v>
      </c>
      <c r="F82" s="8">
        <v>976576</v>
      </c>
      <c r="G82" s="9">
        <v>283011</v>
      </c>
      <c r="H82" s="10"/>
      <c r="I82" s="11">
        <v>0</v>
      </c>
      <c r="J82" s="11">
        <f>IF((0.5*F82)-G82+H82+(0.5*I82)&lt;0,0,ROUND((0.5*F82)-G82+H82+(0.5*I82),0))</f>
        <v>205277</v>
      </c>
      <c r="K82" s="9">
        <v>292233</v>
      </c>
      <c r="L82" s="10"/>
      <c r="M82" s="11">
        <f>IF((0.5*F82)-K82+L82+(0.5*I82)&lt;0,0,ROUND((0.5*F82)-K82+L82+(0.5*I82),0))</f>
        <v>196055</v>
      </c>
      <c r="N82" s="9">
        <f>J82+M82</f>
        <v>401332</v>
      </c>
    </row>
    <row r="83" spans="1:14" ht="13.5" customHeight="1" x14ac:dyDescent="0.35">
      <c r="A83" s="6">
        <v>45005</v>
      </c>
      <c r="B83" s="6" t="s">
        <v>109</v>
      </c>
      <c r="C83" s="7">
        <v>223</v>
      </c>
      <c r="D83" s="7">
        <v>215</v>
      </c>
      <c r="E83" s="7">
        <v>202</v>
      </c>
      <c r="F83" s="8">
        <v>1234623</v>
      </c>
      <c r="G83" s="9">
        <v>415922</v>
      </c>
      <c r="H83" s="10"/>
      <c r="I83" s="11">
        <v>0</v>
      </c>
      <c r="J83" s="11">
        <f>IF((0.5*F83)-G83+H83+(0.5*I83)&lt;0,0,ROUND((0.5*F83)-G83+H83+(0.5*I83),0))</f>
        <v>201390</v>
      </c>
      <c r="K83" s="9">
        <v>435404</v>
      </c>
      <c r="L83" s="10"/>
      <c r="M83" s="11">
        <f>IF((0.5*F83)-K83+L83+(0.5*I83)&lt;0,0,ROUND((0.5*F83)-K83+L83+(0.5*I83),0))</f>
        <v>181908</v>
      </c>
      <c r="N83" s="9">
        <f>J83+M83</f>
        <v>383298</v>
      </c>
    </row>
    <row r="84" spans="1:14" ht="13.5" customHeight="1" x14ac:dyDescent="0.35">
      <c r="A84" s="6">
        <v>40001</v>
      </c>
      <c r="B84" s="6" t="s">
        <v>96</v>
      </c>
      <c r="C84" s="7">
        <v>820.64</v>
      </c>
      <c r="D84" s="7">
        <v>784.53</v>
      </c>
      <c r="E84" s="7">
        <v>740.28</v>
      </c>
      <c r="F84" s="8">
        <v>3846833</v>
      </c>
      <c r="G84" s="9">
        <v>2883186</v>
      </c>
      <c r="H84" s="10"/>
      <c r="I84" s="11">
        <v>0</v>
      </c>
      <c r="J84" s="11">
        <f>IF((0.5*F84)-G84+H84+(0.5*I84)&lt;0,0,ROUND((0.5*F84)-G84+H84+(0.5*I84),0))</f>
        <v>0</v>
      </c>
      <c r="K84" s="9">
        <v>2962217</v>
      </c>
      <c r="L84" s="10">
        <v>-72714.23</v>
      </c>
      <c r="M84" s="11">
        <f>IF((0.5*F84)-K84+L84+(0.5*I84)&lt;0,0,ROUND((0.5*F84)-K84+L84+(0.5*I84),0))</f>
        <v>0</v>
      </c>
      <c r="N84" s="9">
        <f>J84+M84</f>
        <v>0</v>
      </c>
    </row>
    <row r="85" spans="1:14" ht="13.5" customHeight="1" x14ac:dyDescent="0.35">
      <c r="A85" s="6">
        <v>52004</v>
      </c>
      <c r="B85" s="6" t="s">
        <v>129</v>
      </c>
      <c r="C85" s="7">
        <v>243.1</v>
      </c>
      <c r="D85" s="7">
        <v>244.33</v>
      </c>
      <c r="E85" s="7">
        <v>266.61</v>
      </c>
      <c r="F85" s="8">
        <v>1463035</v>
      </c>
      <c r="G85" s="9">
        <v>300849</v>
      </c>
      <c r="H85" s="10"/>
      <c r="I85" s="11">
        <v>0</v>
      </c>
      <c r="J85" s="11">
        <f>IF((0.5*F85)-G85+H85+(0.5*I85)&lt;0,0,ROUND((0.5*F85)-G85+H85+(0.5*I85),0))</f>
        <v>430669</v>
      </c>
      <c r="K85" s="9">
        <v>307601</v>
      </c>
      <c r="L85" s="10"/>
      <c r="M85" s="11">
        <f>IF((0.5*F85)-K85+L85+(0.5*I85)&lt;0,0,ROUND((0.5*F85)-K85+L85+(0.5*I85),0))</f>
        <v>423917</v>
      </c>
      <c r="N85" s="9">
        <f>J85+M85</f>
        <v>854586</v>
      </c>
    </row>
    <row r="86" spans="1:14" ht="13.5" customHeight="1" x14ac:dyDescent="0.35">
      <c r="A86" s="6">
        <v>41004</v>
      </c>
      <c r="B86" s="6" t="s">
        <v>100</v>
      </c>
      <c r="C86" s="7">
        <v>1008</v>
      </c>
      <c r="D86" s="7">
        <v>1032</v>
      </c>
      <c r="E86" s="7">
        <v>1044</v>
      </c>
      <c r="F86" s="8">
        <v>4991510</v>
      </c>
      <c r="G86" s="9">
        <v>883527</v>
      </c>
      <c r="H86" s="10"/>
      <c r="I86" s="11">
        <v>0</v>
      </c>
      <c r="J86" s="11">
        <f>IF((0.5*F86)-G86+H86+(0.5*I86)&lt;0,0,ROUND((0.5*F86)-G86+H86+(0.5*I86),0))</f>
        <v>1612228</v>
      </c>
      <c r="K86" s="9">
        <v>985534</v>
      </c>
      <c r="L86" s="10"/>
      <c r="M86" s="11">
        <f>IF((0.5*F86)-K86+L86+(0.5*I86)&lt;0,0,ROUND((0.5*F86)-K86+L86+(0.5*I86),0))</f>
        <v>1510221</v>
      </c>
      <c r="N86" s="9">
        <f>J86+M86</f>
        <v>3122449</v>
      </c>
    </row>
    <row r="87" spans="1:14" ht="13.5" customHeight="1" x14ac:dyDescent="0.35">
      <c r="A87" s="6">
        <v>44002</v>
      </c>
      <c r="B87" s="6" t="s">
        <v>107</v>
      </c>
      <c r="C87" s="7">
        <v>219.63</v>
      </c>
      <c r="D87" s="7">
        <v>213</v>
      </c>
      <c r="E87" s="7">
        <v>183</v>
      </c>
      <c r="F87" s="8">
        <v>1247145</v>
      </c>
      <c r="G87" s="9">
        <v>368818</v>
      </c>
      <c r="H87" s="10"/>
      <c r="I87" s="11">
        <v>0</v>
      </c>
      <c r="J87" s="11">
        <f>IF((0.5*F87)-G87+H87+(0.5*I87)&lt;0,0,ROUND((0.5*F87)-G87+H87+(0.5*I87),0))</f>
        <v>254755</v>
      </c>
      <c r="K87" s="9">
        <v>359962</v>
      </c>
      <c r="L87" s="10"/>
      <c r="M87" s="11">
        <f>IF((0.5*F87)-K87+L87+(0.5*I87)&lt;0,0,ROUND((0.5*F87)-K87+L87+(0.5*I87),0))</f>
        <v>263611</v>
      </c>
      <c r="N87" s="9">
        <f>J87+M87</f>
        <v>518366</v>
      </c>
    </row>
    <row r="88" spans="1:14" ht="13.5" customHeight="1" x14ac:dyDescent="0.35">
      <c r="A88" s="6">
        <v>42001</v>
      </c>
      <c r="B88" s="6" t="s">
        <v>102</v>
      </c>
      <c r="C88" s="7">
        <v>367</v>
      </c>
      <c r="D88" s="7">
        <v>401</v>
      </c>
      <c r="E88" s="7">
        <v>398</v>
      </c>
      <c r="F88" s="8">
        <v>2073242</v>
      </c>
      <c r="G88" s="9">
        <v>477236</v>
      </c>
      <c r="H88" s="10"/>
      <c r="I88" s="11">
        <v>0</v>
      </c>
      <c r="J88" s="11">
        <f>IF((0.5*F88)-G88+H88+(0.5*I88)&lt;0,0,ROUND((0.5*F88)-G88+H88+(0.5*I88),0))</f>
        <v>559385</v>
      </c>
      <c r="K88" s="9">
        <v>469841</v>
      </c>
      <c r="L88" s="10"/>
      <c r="M88" s="11">
        <f>IF((0.5*F88)-K88+L88+(0.5*I88)&lt;0,0,ROUND((0.5*F88)-K88+L88+(0.5*I88),0))</f>
        <v>566780</v>
      </c>
      <c r="N88" s="9">
        <f>J88+M88</f>
        <v>1126165</v>
      </c>
    </row>
    <row r="89" spans="1:14" ht="13.5" customHeight="1" x14ac:dyDescent="0.35">
      <c r="A89" s="6">
        <v>39002</v>
      </c>
      <c r="B89" s="6" t="s">
        <v>93</v>
      </c>
      <c r="C89" s="7">
        <v>1120.46</v>
      </c>
      <c r="D89" s="7">
        <v>1138.68</v>
      </c>
      <c r="E89" s="7">
        <v>1131.8699999999999</v>
      </c>
      <c r="F89" s="8">
        <v>5418801</v>
      </c>
      <c r="G89" s="9">
        <v>1585961</v>
      </c>
      <c r="H89" s="10"/>
      <c r="I89" s="11">
        <v>0</v>
      </c>
      <c r="J89" s="11">
        <f>IF((0.5*F89)-G89+H89+(0.5*I89)&lt;0,0,ROUND((0.5*F89)-G89+H89+(0.5*I89),0))</f>
        <v>1123440</v>
      </c>
      <c r="K89" s="9">
        <v>1630449</v>
      </c>
      <c r="L89" s="10"/>
      <c r="M89" s="11">
        <f>IF((0.5*F89)-K89+L89+(0.5*I89)&lt;0,0,ROUND((0.5*F89)-K89+L89+(0.5*I89),0))</f>
        <v>1078952</v>
      </c>
      <c r="N89" s="9">
        <f>J89+M89</f>
        <v>2202392</v>
      </c>
    </row>
    <row r="90" spans="1:14" ht="13.5" customHeight="1" x14ac:dyDescent="0.35">
      <c r="A90" s="6">
        <v>60003</v>
      </c>
      <c r="B90" s="6" t="s">
        <v>147</v>
      </c>
      <c r="C90" s="7">
        <v>202</v>
      </c>
      <c r="D90" s="7">
        <v>178</v>
      </c>
      <c r="E90" s="7">
        <v>195</v>
      </c>
      <c r="F90" s="8">
        <v>1097593</v>
      </c>
      <c r="G90" s="9">
        <v>275398</v>
      </c>
      <c r="H90" s="10"/>
      <c r="I90" s="11">
        <v>0</v>
      </c>
      <c r="J90" s="11">
        <f>IF((0.5*F90)-G90+H90+(0.5*I90)&lt;0,0,ROUND((0.5*F90)-G90+H90+(0.5*I90),0))</f>
        <v>273399</v>
      </c>
      <c r="K90" s="9">
        <v>298238</v>
      </c>
      <c r="L90" s="10"/>
      <c r="M90" s="11">
        <f>IF((0.5*F90)-K90+L90+(0.5*I90)&lt;0,0,ROUND((0.5*F90)-K90+L90+(0.5*I90),0))</f>
        <v>250559</v>
      </c>
      <c r="N90" s="9">
        <f>J90+M90</f>
        <v>523958</v>
      </c>
    </row>
    <row r="91" spans="1:14" ht="13.5" customHeight="1" x14ac:dyDescent="0.35">
      <c r="A91" s="6">
        <v>43007</v>
      </c>
      <c r="B91" s="6" t="s">
        <v>105</v>
      </c>
      <c r="C91" s="7">
        <v>378.68</v>
      </c>
      <c r="D91" s="7">
        <v>357.53</v>
      </c>
      <c r="E91" s="7">
        <v>356.92</v>
      </c>
      <c r="F91" s="8">
        <v>1946807</v>
      </c>
      <c r="G91" s="9">
        <v>430293</v>
      </c>
      <c r="H91" s="10"/>
      <c r="I91" s="11">
        <v>0</v>
      </c>
      <c r="J91" s="11">
        <f>IF((0.5*F91)-G91+H91+(0.5*I91)&lt;0,0,ROUND((0.5*F91)-G91+H91+(0.5*I91),0))</f>
        <v>543111</v>
      </c>
      <c r="K91" s="9">
        <v>427199</v>
      </c>
      <c r="L91" s="10"/>
      <c r="M91" s="11">
        <f>IF((0.5*F91)-K91+L91+(0.5*I91)&lt;0,0,ROUND((0.5*F91)-K91+L91+(0.5*I91),0))</f>
        <v>546205</v>
      </c>
      <c r="N91" s="9">
        <f>J91+M91</f>
        <v>1089316</v>
      </c>
    </row>
    <row r="92" spans="1:14" ht="13.5" customHeight="1" x14ac:dyDescent="0.35">
      <c r="A92" s="6">
        <v>15001</v>
      </c>
      <c r="B92" s="6" t="s">
        <v>44</v>
      </c>
      <c r="C92" s="7">
        <v>158</v>
      </c>
      <c r="D92" s="7">
        <v>171</v>
      </c>
      <c r="E92" s="7">
        <v>156</v>
      </c>
      <c r="F92" s="8">
        <v>925918</v>
      </c>
      <c r="G92" s="9">
        <v>86734</v>
      </c>
      <c r="H92" s="10"/>
      <c r="I92" s="11">
        <v>0</v>
      </c>
      <c r="J92" s="11">
        <f>IF((0.5*F92)-G92+H92+(0.5*I92)&lt;0,0,ROUND((0.5*F92)-G92+H92+(0.5*I92),0))</f>
        <v>376225</v>
      </c>
      <c r="K92" s="9">
        <v>91806</v>
      </c>
      <c r="L92" s="10"/>
      <c r="M92" s="11">
        <f>IF((0.5*F92)-K92+L92+(0.5*I92)&lt;0,0,ROUND((0.5*F92)-K92+L92+(0.5*I92),0))</f>
        <v>371153</v>
      </c>
      <c r="N92" s="9">
        <f>J92+M92</f>
        <v>747378</v>
      </c>
    </row>
    <row r="93" spans="1:14" ht="13.5" customHeight="1" x14ac:dyDescent="0.35">
      <c r="A93" s="6">
        <v>15002</v>
      </c>
      <c r="B93" s="6" t="s">
        <v>45</v>
      </c>
      <c r="C93" s="7">
        <v>428</v>
      </c>
      <c r="D93" s="7">
        <v>482</v>
      </c>
      <c r="E93" s="7">
        <v>486</v>
      </c>
      <c r="F93" s="8">
        <v>2441027</v>
      </c>
      <c r="G93" s="9">
        <v>112572</v>
      </c>
      <c r="H93" s="10"/>
      <c r="I93" s="11">
        <v>0</v>
      </c>
      <c r="J93" s="11">
        <f>IF((0.5*F93)-G93+H93+(0.5*I93)&lt;0,0,ROUND((0.5*F93)-G93+H93+(0.5*I93),0))</f>
        <v>1107942</v>
      </c>
      <c r="K93" s="9">
        <v>133009</v>
      </c>
      <c r="L93" s="10"/>
      <c r="M93" s="11">
        <f>IF((0.5*F93)-K93+L93+(0.5*I93)&lt;0,0,ROUND((0.5*F93)-K93+L93+(0.5*I93),0))</f>
        <v>1087505</v>
      </c>
      <c r="N93" s="9">
        <f>J93+M93</f>
        <v>2195447</v>
      </c>
    </row>
    <row r="94" spans="1:14" ht="13.5" customHeight="1" x14ac:dyDescent="0.35">
      <c r="A94" s="6">
        <v>46001</v>
      </c>
      <c r="B94" s="6" t="s">
        <v>110</v>
      </c>
      <c r="C94" s="7">
        <v>2582.75</v>
      </c>
      <c r="D94" s="7">
        <v>2653.25</v>
      </c>
      <c r="E94" s="7">
        <v>2642</v>
      </c>
      <c r="F94" s="8">
        <v>12631772</v>
      </c>
      <c r="G94" s="9">
        <v>3483611</v>
      </c>
      <c r="H94" s="10"/>
      <c r="I94" s="11">
        <v>0</v>
      </c>
      <c r="J94" s="11">
        <f>IF((0.5*F94)-G94+H94+(0.5*I94)&lt;0,0,ROUND((0.5*F94)-G94+H94+(0.5*I94),0))</f>
        <v>2832275</v>
      </c>
      <c r="K94" s="9">
        <v>3691284</v>
      </c>
      <c r="L94" s="10">
        <v>-17338.38</v>
      </c>
      <c r="M94" s="11">
        <f>IF((0.5*F94)-K94+L94+(0.5*I94)&lt;0,0,ROUND((0.5*F94)-K94+L94+(0.5*I94),0))</f>
        <v>2607264</v>
      </c>
      <c r="N94" s="9">
        <f>J94+M94</f>
        <v>5439539</v>
      </c>
    </row>
    <row r="95" spans="1:14" ht="13.5" customHeight="1" x14ac:dyDescent="0.35">
      <c r="A95" s="6">
        <v>33002</v>
      </c>
      <c r="B95" s="6" t="s">
        <v>82</v>
      </c>
      <c r="C95" s="7">
        <v>283</v>
      </c>
      <c r="D95" s="7">
        <v>282</v>
      </c>
      <c r="E95" s="7">
        <v>283</v>
      </c>
      <c r="F95" s="8">
        <v>1561077</v>
      </c>
      <c r="G95" s="9">
        <v>335183</v>
      </c>
      <c r="H95" s="10"/>
      <c r="I95" s="11">
        <v>0</v>
      </c>
      <c r="J95" s="11">
        <f>IF((0.5*F95)-G95+H95+(0.5*I95)&lt;0,0,ROUND((0.5*F95)-G95+H95+(0.5*I95),0))</f>
        <v>445356</v>
      </c>
      <c r="K95" s="9">
        <v>330181</v>
      </c>
      <c r="L95" s="10"/>
      <c r="M95" s="11">
        <f>IF((0.5*F95)-K95+L95+(0.5*I95)&lt;0,0,ROUND((0.5*F95)-K95+L95+(0.5*I95),0))</f>
        <v>450358</v>
      </c>
      <c r="N95" s="9">
        <f>J95+M95</f>
        <v>895714</v>
      </c>
    </row>
    <row r="96" spans="1:14" ht="13.5" customHeight="1" x14ac:dyDescent="0.35">
      <c r="A96" s="6">
        <v>25004</v>
      </c>
      <c r="B96" s="6" t="s">
        <v>68</v>
      </c>
      <c r="C96" s="7">
        <v>911.3</v>
      </c>
      <c r="D96" s="7">
        <v>893.39</v>
      </c>
      <c r="E96" s="7">
        <v>909.49</v>
      </c>
      <c r="F96" s="8">
        <v>4348399</v>
      </c>
      <c r="G96" s="9">
        <v>1290586</v>
      </c>
      <c r="H96" s="10"/>
      <c r="I96" s="11">
        <v>0</v>
      </c>
      <c r="J96" s="11">
        <f>IF((0.5*F96)-G96+H96+(0.5*I96)&lt;0,0,ROUND((0.5*F96)-G96+H96+(0.5*I96),0))</f>
        <v>883614</v>
      </c>
      <c r="K96" s="9">
        <v>1301473</v>
      </c>
      <c r="L96" s="10"/>
      <c r="M96" s="11">
        <f>IF((0.5*F96)-K96+L96+(0.5*I96)&lt;0,0,ROUND((0.5*F96)-K96+L96+(0.5*I96),0))</f>
        <v>872727</v>
      </c>
      <c r="N96" s="9">
        <f>J96+M96</f>
        <v>1756341</v>
      </c>
    </row>
    <row r="97" spans="1:14" ht="13.5" customHeight="1" x14ac:dyDescent="0.35">
      <c r="A97" s="6">
        <v>29004</v>
      </c>
      <c r="B97" s="6" t="s">
        <v>76</v>
      </c>
      <c r="C97" s="7">
        <v>436.06</v>
      </c>
      <c r="D97" s="7">
        <v>450.06</v>
      </c>
      <c r="E97" s="7">
        <v>451.44</v>
      </c>
      <c r="F97" s="8">
        <v>2302892</v>
      </c>
      <c r="G97" s="9">
        <v>964804</v>
      </c>
      <c r="H97" s="10"/>
      <c r="I97" s="11">
        <v>0</v>
      </c>
      <c r="J97" s="11">
        <f>IF((0.5*F97)-G97+H97+(0.5*I97)&lt;0,0,ROUND((0.5*F97)-G97+H97+(0.5*I97),0))</f>
        <v>186642</v>
      </c>
      <c r="K97" s="9">
        <v>1019190</v>
      </c>
      <c r="L97" s="10"/>
      <c r="M97" s="11">
        <f>IF((0.5*F97)-K97+L97+(0.5*I97)&lt;0,0,ROUND((0.5*F97)-K97+L97+(0.5*I97),0))</f>
        <v>132256</v>
      </c>
      <c r="N97" s="9">
        <f>J97+M97</f>
        <v>318898</v>
      </c>
    </row>
    <row r="98" spans="1:14" ht="13.5" customHeight="1" x14ac:dyDescent="0.35">
      <c r="A98" s="6">
        <v>17002</v>
      </c>
      <c r="B98" s="6" t="s">
        <v>50</v>
      </c>
      <c r="C98" s="7">
        <v>2596.15</v>
      </c>
      <c r="D98" s="7">
        <v>2712.23</v>
      </c>
      <c r="E98" s="7">
        <v>2746.56</v>
      </c>
      <c r="F98" s="8">
        <v>13150813</v>
      </c>
      <c r="G98" s="9">
        <v>3061967</v>
      </c>
      <c r="H98" s="10"/>
      <c r="I98" s="11">
        <v>31039.160880000003</v>
      </c>
      <c r="J98" s="11">
        <f>IF((0.5*F98)-G98+H98+(0.5*I98)&lt;0,0,ROUND((0.5*F98)-G98+H98+(0.5*I98),0))</f>
        <v>3528959</v>
      </c>
      <c r="K98" s="9">
        <v>3254066</v>
      </c>
      <c r="L98" s="10"/>
      <c r="M98" s="11">
        <f>IF((0.5*F98)-K98+L98+(0.5*I98)&lt;0,0,ROUND((0.5*F98)-K98+L98+(0.5*I98),0))</f>
        <v>3336860</v>
      </c>
      <c r="N98" s="9">
        <f>J98+M98</f>
        <v>6865819</v>
      </c>
    </row>
    <row r="99" spans="1:14" ht="13.5" customHeight="1" x14ac:dyDescent="0.35">
      <c r="A99" s="6">
        <v>62006</v>
      </c>
      <c r="B99" s="6" t="s">
        <v>155</v>
      </c>
      <c r="C99" s="7">
        <v>666.38</v>
      </c>
      <c r="D99" s="7">
        <v>655</v>
      </c>
      <c r="E99" s="7">
        <v>675.03</v>
      </c>
      <c r="F99" s="8">
        <v>3229804</v>
      </c>
      <c r="G99" s="9">
        <v>468594</v>
      </c>
      <c r="H99" s="10"/>
      <c r="I99" s="11">
        <v>0</v>
      </c>
      <c r="J99" s="11">
        <f>IF((0.5*F99)-G99+H99+(0.5*I99)&lt;0,0,ROUND((0.5*F99)-G99+H99+(0.5*I99),0))</f>
        <v>1146308</v>
      </c>
      <c r="K99" s="9">
        <v>566170</v>
      </c>
      <c r="L99" s="10"/>
      <c r="M99" s="11">
        <f>IF((0.5*F99)-K99+L99+(0.5*I99)&lt;0,0,ROUND((0.5*F99)-K99+L99+(0.5*I99),0))</f>
        <v>1048732</v>
      </c>
      <c r="N99" s="9">
        <f>J99+M99</f>
        <v>2195040</v>
      </c>
    </row>
    <row r="100" spans="1:14" ht="13.5" customHeight="1" x14ac:dyDescent="0.35">
      <c r="A100" s="6">
        <v>43002</v>
      </c>
      <c r="B100" s="6" t="s">
        <v>104</v>
      </c>
      <c r="C100" s="7">
        <v>223</v>
      </c>
      <c r="D100" s="7">
        <v>225</v>
      </c>
      <c r="E100" s="7">
        <v>231</v>
      </c>
      <c r="F100" s="8">
        <v>1291029</v>
      </c>
      <c r="G100" s="9">
        <v>204105</v>
      </c>
      <c r="H100" s="10"/>
      <c r="I100" s="11">
        <v>0</v>
      </c>
      <c r="J100" s="11">
        <f>IF((0.5*F100)-G100+H100+(0.5*I100)&lt;0,0,ROUND((0.5*F100)-G100+H100+(0.5*I100),0))</f>
        <v>441410</v>
      </c>
      <c r="K100" s="9">
        <v>202472</v>
      </c>
      <c r="L100" s="10"/>
      <c r="M100" s="11">
        <f>IF((0.5*F100)-K100+L100+(0.5*I100)&lt;0,0,ROUND((0.5*F100)-K100+L100+(0.5*I100),0))</f>
        <v>443043</v>
      </c>
      <c r="N100" s="9">
        <f>J100+M100</f>
        <v>884453</v>
      </c>
    </row>
    <row r="101" spans="1:14" ht="13.5" customHeight="1" x14ac:dyDescent="0.35">
      <c r="A101" s="6">
        <v>17003</v>
      </c>
      <c r="B101" s="6" t="s">
        <v>51</v>
      </c>
      <c r="C101" s="7">
        <v>231</v>
      </c>
      <c r="D101" s="7">
        <v>222.2</v>
      </c>
      <c r="E101" s="7">
        <v>208</v>
      </c>
      <c r="F101" s="8">
        <v>1266274</v>
      </c>
      <c r="G101" s="9">
        <v>238215</v>
      </c>
      <c r="H101" s="10"/>
      <c r="I101" s="11">
        <v>0</v>
      </c>
      <c r="J101" s="11">
        <f>IF((0.5*F101)-G101+H101+(0.5*I101)&lt;0,0,ROUND((0.5*F101)-G101+H101+(0.5*I101),0))</f>
        <v>394922</v>
      </c>
      <c r="K101" s="9">
        <v>239232</v>
      </c>
      <c r="L101" s="10"/>
      <c r="M101" s="11">
        <f>IF((0.5*F101)-K101+L101+(0.5*I101)&lt;0,0,ROUND((0.5*F101)-K101+L101+(0.5*I101),0))</f>
        <v>393905</v>
      </c>
      <c r="N101" s="9">
        <f>J101+M101</f>
        <v>788827</v>
      </c>
    </row>
    <row r="102" spans="1:14" ht="13.5" customHeight="1" x14ac:dyDescent="0.35">
      <c r="A102" s="6">
        <v>51003</v>
      </c>
      <c r="B102" s="6" t="s">
        <v>125</v>
      </c>
      <c r="C102" s="7">
        <v>270.75</v>
      </c>
      <c r="D102" s="7">
        <v>263</v>
      </c>
      <c r="E102" s="7">
        <v>265</v>
      </c>
      <c r="F102" s="8">
        <v>1464339</v>
      </c>
      <c r="G102" s="9">
        <v>156909</v>
      </c>
      <c r="H102" s="10"/>
      <c r="I102" s="11">
        <v>0</v>
      </c>
      <c r="J102" s="11">
        <f>IF((0.5*F102)-G102+H102+(0.5*I102)&lt;0,0,ROUND((0.5*F102)-G102+H102+(0.5*I102),0))</f>
        <v>575261</v>
      </c>
      <c r="K102" s="9">
        <v>157174</v>
      </c>
      <c r="L102" s="10"/>
      <c r="M102" s="11">
        <f>IF((0.5*F102)-K102+L102+(0.5*I102)&lt;0,0,ROUND((0.5*F102)-K102+L102+(0.5*I102),0))</f>
        <v>574996</v>
      </c>
      <c r="N102" s="9">
        <f>J102+M102</f>
        <v>1150257</v>
      </c>
    </row>
    <row r="103" spans="1:14" ht="13.5" customHeight="1" x14ac:dyDescent="0.35">
      <c r="A103" s="6">
        <v>9002</v>
      </c>
      <c r="B103" s="6" t="s">
        <v>31</v>
      </c>
      <c r="C103" s="7">
        <v>333</v>
      </c>
      <c r="D103" s="7">
        <v>325.7</v>
      </c>
      <c r="E103" s="7">
        <v>331</v>
      </c>
      <c r="F103" s="8">
        <v>1771219</v>
      </c>
      <c r="G103" s="9">
        <v>291127</v>
      </c>
      <c r="H103" s="10"/>
      <c r="I103" s="11">
        <v>0</v>
      </c>
      <c r="J103" s="11">
        <f>IF((0.5*F103)-G103+H103+(0.5*I103)&lt;0,0,ROUND((0.5*F103)-G103+H103+(0.5*I103),0))</f>
        <v>594483</v>
      </c>
      <c r="K103" s="9">
        <v>270142</v>
      </c>
      <c r="L103" s="10"/>
      <c r="M103" s="11">
        <f>IF((0.5*F103)-K103+L103+(0.5*I103)&lt;0,0,ROUND((0.5*F103)-K103+L103+(0.5*I103),0))</f>
        <v>615468</v>
      </c>
      <c r="N103" s="9">
        <f>J103+M103</f>
        <v>1209951</v>
      </c>
    </row>
    <row r="104" spans="1:14" ht="13.5" customHeight="1" x14ac:dyDescent="0.35">
      <c r="A104" s="6">
        <v>56007</v>
      </c>
      <c r="B104" s="6" t="s">
        <v>141</v>
      </c>
      <c r="C104" s="7">
        <v>257</v>
      </c>
      <c r="D104" s="7">
        <v>260</v>
      </c>
      <c r="E104" s="7">
        <v>236</v>
      </c>
      <c r="F104" s="8">
        <v>1422973</v>
      </c>
      <c r="G104" s="9">
        <v>585215</v>
      </c>
      <c r="H104" s="10"/>
      <c r="I104" s="11">
        <v>0</v>
      </c>
      <c r="J104" s="11">
        <f>IF((0.5*F104)-G104+H104+(0.5*I104)&lt;0,0,ROUND((0.5*F104)-G104+H104+(0.5*I104),0))</f>
        <v>126272</v>
      </c>
      <c r="K104" s="9">
        <v>616189</v>
      </c>
      <c r="L104" s="10"/>
      <c r="M104" s="11">
        <f>IF((0.5*F104)-K104+L104+(0.5*I104)&lt;0,0,ROUND((0.5*F104)-K104+L104+(0.5*I104),0))</f>
        <v>95298</v>
      </c>
      <c r="N104" s="9">
        <f>J104+M104</f>
        <v>221570</v>
      </c>
    </row>
    <row r="105" spans="1:14" ht="13.5" customHeight="1" x14ac:dyDescent="0.35">
      <c r="A105" s="6">
        <v>23003</v>
      </c>
      <c r="B105" s="6" t="s">
        <v>64</v>
      </c>
      <c r="C105" s="7">
        <v>115</v>
      </c>
      <c r="D105" s="7">
        <v>123</v>
      </c>
      <c r="E105" s="7">
        <v>112</v>
      </c>
      <c r="F105" s="8">
        <v>671008</v>
      </c>
      <c r="G105" s="9">
        <v>60134</v>
      </c>
      <c r="H105" s="10"/>
      <c r="I105" s="11">
        <v>0</v>
      </c>
      <c r="J105" s="11">
        <f>IF((0.5*F105)-G105+H105+(0.5*I105)&lt;0,0,ROUND((0.5*F105)-G105+H105+(0.5*I105),0))</f>
        <v>275370</v>
      </c>
      <c r="K105" s="9">
        <v>58951</v>
      </c>
      <c r="L105" s="10"/>
      <c r="M105" s="11">
        <f>IF((0.5*F105)-K105+L105+(0.5*I105)&lt;0,0,ROUND((0.5*F105)-K105+L105+(0.5*I105),0))</f>
        <v>276553</v>
      </c>
      <c r="N105" s="9">
        <f>J105+M105</f>
        <v>551923</v>
      </c>
    </row>
    <row r="106" spans="1:14" ht="13.5" customHeight="1" x14ac:dyDescent="0.35">
      <c r="A106" s="6">
        <v>39005</v>
      </c>
      <c r="B106" s="6" t="s">
        <v>95</v>
      </c>
      <c r="C106" s="7">
        <v>123</v>
      </c>
      <c r="D106" s="7">
        <v>124</v>
      </c>
      <c r="E106" s="7">
        <v>133</v>
      </c>
      <c r="F106" s="8">
        <v>759372</v>
      </c>
      <c r="G106" s="9">
        <v>246143</v>
      </c>
      <c r="H106" s="10"/>
      <c r="I106" s="11">
        <v>0</v>
      </c>
      <c r="J106" s="11">
        <f>IF((0.5*F106)-G106+H106+(0.5*I106)&lt;0,0,ROUND((0.5*F106)-G106+H106+(0.5*I106),0))</f>
        <v>133543</v>
      </c>
      <c r="K106" s="9">
        <v>246715</v>
      </c>
      <c r="L106" s="10"/>
      <c r="M106" s="11">
        <f>IF((0.5*F106)-K106+L106+(0.5*I106)&lt;0,0,ROUND((0.5*F106)-K106+L106+(0.5*I106),0))</f>
        <v>132971</v>
      </c>
      <c r="N106" s="9">
        <f>J106+M106</f>
        <v>266514</v>
      </c>
    </row>
    <row r="107" spans="1:14" ht="13.5" customHeight="1" x14ac:dyDescent="0.35">
      <c r="A107" s="6">
        <v>60004</v>
      </c>
      <c r="B107" s="6" t="s">
        <v>148</v>
      </c>
      <c r="C107" s="7">
        <v>364.51</v>
      </c>
      <c r="D107" s="7">
        <v>362.5</v>
      </c>
      <c r="E107" s="7">
        <v>383</v>
      </c>
      <c r="F107" s="8">
        <v>2007277</v>
      </c>
      <c r="G107" s="9">
        <v>361452</v>
      </c>
      <c r="H107" s="10"/>
      <c r="I107" s="11">
        <v>0</v>
      </c>
      <c r="J107" s="11">
        <f>IF((0.5*F107)-G107+H107+(0.5*I107)&lt;0,0,ROUND((0.5*F107)-G107+H107+(0.5*I107),0))</f>
        <v>642187</v>
      </c>
      <c r="K107" s="9">
        <v>373381</v>
      </c>
      <c r="L107" s="10"/>
      <c r="M107" s="11">
        <f>IF((0.5*F107)-K107+L107+(0.5*I107)&lt;0,0,ROUND((0.5*F107)-K107+L107+(0.5*I107),0))</f>
        <v>630258</v>
      </c>
      <c r="N107" s="9">
        <f>J107+M107</f>
        <v>1272445</v>
      </c>
    </row>
    <row r="108" spans="1:14" ht="13.5" customHeight="1" x14ac:dyDescent="0.35">
      <c r="A108" s="6">
        <v>33003</v>
      </c>
      <c r="B108" s="6" t="s">
        <v>83</v>
      </c>
      <c r="C108" s="7">
        <v>536</v>
      </c>
      <c r="D108" s="7">
        <v>556</v>
      </c>
      <c r="E108" s="7">
        <v>536</v>
      </c>
      <c r="F108" s="8">
        <v>2716402</v>
      </c>
      <c r="G108" s="9">
        <v>506641</v>
      </c>
      <c r="H108" s="10"/>
      <c r="I108" s="11">
        <v>5197.0991800000002</v>
      </c>
      <c r="J108" s="11">
        <f>IF((0.5*F108)-G108+H108+(0.5*I108)&lt;0,0,ROUND((0.5*F108)-G108+H108+(0.5*I108),0))</f>
        <v>854159</v>
      </c>
      <c r="K108" s="9">
        <v>504095</v>
      </c>
      <c r="L108" s="10"/>
      <c r="M108" s="11">
        <f>IF((0.5*F108)-K108+L108+(0.5*I108)&lt;0,0,ROUND((0.5*F108)-K108+L108+(0.5*I108),0))</f>
        <v>856705</v>
      </c>
      <c r="N108" s="9">
        <f>J108+M108</f>
        <v>1710864</v>
      </c>
    </row>
    <row r="109" spans="1:14" ht="13.5" customHeight="1" x14ac:dyDescent="0.35">
      <c r="A109" s="6">
        <v>32002</v>
      </c>
      <c r="B109" s="6" t="s">
        <v>80</v>
      </c>
      <c r="C109" s="7">
        <v>2624.3</v>
      </c>
      <c r="D109" s="7">
        <v>2643.51</v>
      </c>
      <c r="E109" s="7">
        <v>2652.3</v>
      </c>
      <c r="F109" s="8">
        <v>12687616</v>
      </c>
      <c r="G109" s="9">
        <v>2759554</v>
      </c>
      <c r="H109" s="10"/>
      <c r="I109" s="11">
        <v>0</v>
      </c>
      <c r="J109" s="11">
        <f>IF((0.5*F109)-G109+H109+(0.5*I109)&lt;0,0,ROUND((0.5*F109)-G109+H109+(0.5*I109),0))</f>
        <v>3584254</v>
      </c>
      <c r="K109" s="9">
        <v>2865917</v>
      </c>
      <c r="L109" s="10"/>
      <c r="M109" s="11">
        <f>IF((0.5*F109)-K109+L109+(0.5*I109)&lt;0,0,ROUND((0.5*F109)-K109+L109+(0.5*I109),0))</f>
        <v>3477891</v>
      </c>
      <c r="N109" s="9">
        <f>J109+M109</f>
        <v>7062145</v>
      </c>
    </row>
    <row r="110" spans="1:14" ht="13.5" customHeight="1" x14ac:dyDescent="0.35">
      <c r="A110" s="6">
        <v>1001</v>
      </c>
      <c r="B110" s="6" t="s">
        <v>10</v>
      </c>
      <c r="C110" s="7">
        <v>309</v>
      </c>
      <c r="D110" s="7">
        <v>311</v>
      </c>
      <c r="E110" s="7">
        <v>330</v>
      </c>
      <c r="F110" s="8">
        <v>1810797</v>
      </c>
      <c r="G110" s="9">
        <v>291767</v>
      </c>
      <c r="H110" s="10"/>
      <c r="I110" s="11">
        <v>24809.335460000002</v>
      </c>
      <c r="J110" s="11">
        <f>IF((0.5*F110)-G110+H110+(0.5*I110)&lt;0,0,ROUND((0.5*F110)-G110+H110+(0.5*I110),0))</f>
        <v>626036</v>
      </c>
      <c r="K110" s="9">
        <v>293014</v>
      </c>
      <c r="L110" s="10"/>
      <c r="M110" s="11">
        <f>IF((0.5*F110)-K110+L110+(0.5*I110)&lt;0,0,ROUND((0.5*F110)-K110+L110+(0.5*I110),0))</f>
        <v>624789</v>
      </c>
      <c r="N110" s="9">
        <f>J110+M110</f>
        <v>1250825</v>
      </c>
    </row>
    <row r="111" spans="1:14" ht="13.5" customHeight="1" x14ac:dyDescent="0.35">
      <c r="A111" s="6">
        <v>11005</v>
      </c>
      <c r="B111" s="6" t="s">
        <v>35</v>
      </c>
      <c r="C111" s="7">
        <v>437.2</v>
      </c>
      <c r="D111" s="7">
        <v>457.4</v>
      </c>
      <c r="E111" s="7">
        <v>466</v>
      </c>
      <c r="F111" s="8">
        <v>2374664</v>
      </c>
      <c r="G111" s="9">
        <v>696526</v>
      </c>
      <c r="H111" s="10"/>
      <c r="I111" s="11">
        <v>0</v>
      </c>
      <c r="J111" s="11">
        <f>IF((0.5*F111)-G111+H111+(0.5*I111)&lt;0,0,ROUND((0.5*F111)-G111+H111+(0.5*I111),0))</f>
        <v>490806</v>
      </c>
      <c r="K111" s="9">
        <v>695363</v>
      </c>
      <c r="L111" s="10"/>
      <c r="M111" s="11">
        <f>IF((0.5*F111)-K111+L111+(0.5*I111)&lt;0,0,ROUND((0.5*F111)-K111+L111+(0.5*I111),0))</f>
        <v>491969</v>
      </c>
      <c r="N111" s="9">
        <f>J111+M111</f>
        <v>982775</v>
      </c>
    </row>
    <row r="112" spans="1:14" ht="13.5" customHeight="1" x14ac:dyDescent="0.35">
      <c r="A112" s="6">
        <v>51004</v>
      </c>
      <c r="B112" s="6" t="s">
        <v>126</v>
      </c>
      <c r="C112" s="7">
        <v>13916.64</v>
      </c>
      <c r="D112" s="7">
        <v>13811.58</v>
      </c>
      <c r="E112" s="7">
        <v>13842.35</v>
      </c>
      <c r="F112" s="8">
        <v>66341368</v>
      </c>
      <c r="G112" s="9">
        <v>18617561</v>
      </c>
      <c r="H112" s="10"/>
      <c r="I112" s="11">
        <v>0</v>
      </c>
      <c r="J112" s="11">
        <f>IF((0.5*F112)-G112+H112+(0.5*I112)&lt;0,0,ROUND((0.5*F112)-G112+H112+(0.5*I112),0))</f>
        <v>14553123</v>
      </c>
      <c r="K112" s="9">
        <v>19312013</v>
      </c>
      <c r="L112" s="10"/>
      <c r="M112" s="11">
        <f>IF((0.5*F112)-K112+L112+(0.5*I112)&lt;0,0,ROUND((0.5*F112)-K112+L112+(0.5*I112),0))</f>
        <v>13858671</v>
      </c>
      <c r="N112" s="9">
        <f>J112+M112</f>
        <v>28411794</v>
      </c>
    </row>
    <row r="113" spans="1:14" ht="13.5" customHeight="1" x14ac:dyDescent="0.35">
      <c r="A113" s="6">
        <v>56004</v>
      </c>
      <c r="B113" s="6" t="s">
        <v>139</v>
      </c>
      <c r="C113" s="7">
        <v>619</v>
      </c>
      <c r="D113" s="7">
        <v>623.45000000000005</v>
      </c>
      <c r="E113" s="7">
        <v>643.5</v>
      </c>
      <c r="F113" s="8">
        <v>3085031</v>
      </c>
      <c r="G113" s="9">
        <v>570222</v>
      </c>
      <c r="H113" s="10"/>
      <c r="I113" s="11">
        <v>0</v>
      </c>
      <c r="J113" s="11">
        <f>IF((0.5*F113)-G113+H113+(0.5*I113)&lt;0,0,ROUND((0.5*F113)-G113+H113+(0.5*I113),0))</f>
        <v>972294</v>
      </c>
      <c r="K113" s="9">
        <v>597185</v>
      </c>
      <c r="L113" s="10"/>
      <c r="M113" s="11">
        <f>IF((0.5*F113)-K113+L113+(0.5*I113)&lt;0,0,ROUND((0.5*F113)-K113+L113+(0.5*I113),0))</f>
        <v>945331</v>
      </c>
      <c r="N113" s="9">
        <f>J113+M113</f>
        <v>1917625</v>
      </c>
    </row>
    <row r="114" spans="1:14" ht="13.5" customHeight="1" x14ac:dyDescent="0.35">
      <c r="A114" s="6">
        <v>54004</v>
      </c>
      <c r="B114" s="6" t="s">
        <v>133</v>
      </c>
      <c r="C114" s="7">
        <v>224</v>
      </c>
      <c r="D114" s="7">
        <v>211</v>
      </c>
      <c r="E114" s="7">
        <v>214</v>
      </c>
      <c r="F114" s="8">
        <v>1222150</v>
      </c>
      <c r="G114" s="9">
        <v>190043</v>
      </c>
      <c r="H114" s="10"/>
      <c r="I114" s="11">
        <v>0</v>
      </c>
      <c r="J114" s="11">
        <f>IF((0.5*F114)-G114+H114+(0.5*I114)&lt;0,0,ROUND((0.5*F114)-G114+H114+(0.5*I114),0))</f>
        <v>421032</v>
      </c>
      <c r="K114" s="9">
        <v>190803</v>
      </c>
      <c r="L114" s="10"/>
      <c r="M114" s="11">
        <f>IF((0.5*F114)-K114+L114+(0.5*I114)&lt;0,0,ROUND((0.5*F114)-K114+L114+(0.5*I114),0))</f>
        <v>420272</v>
      </c>
      <c r="N114" s="9">
        <f>J114+M114</f>
        <v>841304</v>
      </c>
    </row>
    <row r="115" spans="1:14" ht="13.5" customHeight="1" x14ac:dyDescent="0.35">
      <c r="A115" s="6">
        <v>39004</v>
      </c>
      <c r="B115" s="6" t="s">
        <v>94</v>
      </c>
      <c r="C115" s="7">
        <v>144</v>
      </c>
      <c r="D115" s="7">
        <v>156</v>
      </c>
      <c r="E115" s="7">
        <v>157</v>
      </c>
      <c r="F115" s="8">
        <v>883703</v>
      </c>
      <c r="G115" s="9">
        <v>165714</v>
      </c>
      <c r="H115" s="10"/>
      <c r="I115" s="11">
        <v>0</v>
      </c>
      <c r="J115" s="11">
        <f>IF((0.5*F115)-G115+H115+(0.5*I115)&lt;0,0,ROUND((0.5*F115)-G115+H115+(0.5*I115),0))</f>
        <v>276138</v>
      </c>
      <c r="K115" s="9">
        <v>167034</v>
      </c>
      <c r="L115" s="10"/>
      <c r="M115" s="11">
        <f>IF((0.5*F115)-K115+L115+(0.5*I115)&lt;0,0,ROUND((0.5*F115)-K115+L115+(0.5*I115),0))</f>
        <v>274818</v>
      </c>
      <c r="N115" s="9">
        <f>J115+M115</f>
        <v>550956</v>
      </c>
    </row>
    <row r="116" spans="1:14" ht="13.5" customHeight="1" x14ac:dyDescent="0.35">
      <c r="A116" s="6">
        <v>55005</v>
      </c>
      <c r="B116" s="6" t="s">
        <v>137</v>
      </c>
      <c r="C116" s="7">
        <v>191</v>
      </c>
      <c r="D116" s="7">
        <v>197</v>
      </c>
      <c r="E116" s="7">
        <v>186</v>
      </c>
      <c r="F116" s="8">
        <v>1100331</v>
      </c>
      <c r="G116" s="9">
        <v>356038</v>
      </c>
      <c r="H116" s="10"/>
      <c r="I116" s="11">
        <v>0</v>
      </c>
      <c r="J116" s="11">
        <f>IF((0.5*F116)-G116+H116+(0.5*I116)&lt;0,0,ROUND((0.5*F116)-G116+H116+(0.5*I116),0))</f>
        <v>194128</v>
      </c>
      <c r="K116" s="9">
        <v>354124</v>
      </c>
      <c r="L116" s="10"/>
      <c r="M116" s="11">
        <f>IF((0.5*F116)-K116+L116+(0.5*I116)&lt;0,0,ROUND((0.5*F116)-K116+L116+(0.5*I116),0))</f>
        <v>196042</v>
      </c>
      <c r="N116" s="9">
        <f>J116+M116</f>
        <v>390170</v>
      </c>
    </row>
    <row r="117" spans="1:14" ht="13.5" customHeight="1" x14ac:dyDescent="0.35">
      <c r="A117" s="6">
        <v>4003</v>
      </c>
      <c r="B117" s="6" t="s">
        <v>19</v>
      </c>
      <c r="C117" s="7">
        <v>258</v>
      </c>
      <c r="D117" s="7">
        <v>264</v>
      </c>
      <c r="E117" s="7">
        <v>262</v>
      </c>
      <c r="F117" s="8">
        <v>1440296</v>
      </c>
      <c r="G117" s="9">
        <v>337996</v>
      </c>
      <c r="H117" s="10"/>
      <c r="I117" s="11">
        <v>0</v>
      </c>
      <c r="J117" s="11">
        <f>IF((0.5*F117)-G117+H117+(0.5*I117)&lt;0,0,ROUND((0.5*F117)-G117+H117+(0.5*I117),0))</f>
        <v>382152</v>
      </c>
      <c r="K117" s="9">
        <v>337664</v>
      </c>
      <c r="L117" s="10"/>
      <c r="M117" s="11">
        <f>IF((0.5*F117)-K117+L117+(0.5*I117)&lt;0,0,ROUND((0.5*F117)-K117+L117+(0.5*I117),0))</f>
        <v>382484</v>
      </c>
      <c r="N117" s="9">
        <f>J117+M117</f>
        <v>764636</v>
      </c>
    </row>
    <row r="118" spans="1:14" ht="13.5" customHeight="1" x14ac:dyDescent="0.35">
      <c r="A118" s="6">
        <v>62005</v>
      </c>
      <c r="B118" s="6" t="s">
        <v>154</v>
      </c>
      <c r="C118" s="7">
        <v>182</v>
      </c>
      <c r="D118" s="7">
        <v>189</v>
      </c>
      <c r="E118" s="7">
        <v>176</v>
      </c>
      <c r="F118" s="8">
        <v>1044120</v>
      </c>
      <c r="G118" s="9">
        <v>457911</v>
      </c>
      <c r="H118" s="10"/>
      <c r="I118" s="11">
        <v>0</v>
      </c>
      <c r="J118" s="11">
        <f>IF((0.5*F118)-G118+H118+(0.5*I118)&lt;0,0,ROUND((0.5*F118)-G118+H118+(0.5*I118),0))</f>
        <v>64149</v>
      </c>
      <c r="K118" s="9">
        <v>510238</v>
      </c>
      <c r="L118" s="10"/>
      <c r="M118" s="11">
        <f>IF((0.5*F118)-K118+L118+(0.5*I118)&lt;0,0,ROUND((0.5*F118)-K118+L118+(0.5*I118),0))</f>
        <v>11822</v>
      </c>
      <c r="N118" s="9">
        <f>J118+M118</f>
        <v>75971</v>
      </c>
    </row>
    <row r="119" spans="1:14" ht="13.5" customHeight="1" x14ac:dyDescent="0.35">
      <c r="A119" s="6">
        <v>65001</v>
      </c>
      <c r="B119" s="6" t="s">
        <v>159</v>
      </c>
      <c r="C119" s="7">
        <v>1319.48</v>
      </c>
      <c r="D119" s="7">
        <v>1391.42</v>
      </c>
      <c r="E119" s="7">
        <v>1373.18</v>
      </c>
      <c r="F119" s="8">
        <v>6617959</v>
      </c>
      <c r="G119" s="9">
        <v>43363</v>
      </c>
      <c r="H119" s="10"/>
      <c r="I119" s="11">
        <v>0</v>
      </c>
      <c r="J119" s="11">
        <f>IF((0.5*F119)-G119+H119+(0.5*I119)&lt;0,0,ROUND((0.5*F119)-G119+H119+(0.5*I119),0))</f>
        <v>3265617</v>
      </c>
      <c r="K119" s="9">
        <v>43150</v>
      </c>
      <c r="L119" s="10"/>
      <c r="M119" s="11">
        <f>IF((0.5*F119)-K119+L119+(0.5*I119)&lt;0,0,ROUND((0.5*F119)-K119+L119+(0.5*I119),0))</f>
        <v>3265830</v>
      </c>
      <c r="N119" s="9">
        <f>J119+M119</f>
        <v>6531447</v>
      </c>
    </row>
    <row r="120" spans="1:14" ht="13.5" customHeight="1" x14ac:dyDescent="0.35">
      <c r="A120" s="6">
        <v>49005</v>
      </c>
      <c r="B120" s="6" t="s">
        <v>118</v>
      </c>
      <c r="C120" s="7">
        <v>22428.7</v>
      </c>
      <c r="D120" s="7">
        <v>22691.95</v>
      </c>
      <c r="E120" s="7">
        <v>23119.47</v>
      </c>
      <c r="F120" s="8">
        <v>112148218</v>
      </c>
      <c r="G120" s="9">
        <v>28916965</v>
      </c>
      <c r="H120" s="10"/>
      <c r="I120" s="11">
        <v>65257.779860000002</v>
      </c>
      <c r="J120" s="11">
        <f>IF((0.5*F120)-G120+H120+(0.5*I120)&lt;0,0,ROUND((0.5*F120)-G120+H120+(0.5*I120),0))</f>
        <v>27189773</v>
      </c>
      <c r="K120" s="9">
        <v>30174631</v>
      </c>
      <c r="L120" s="10"/>
      <c r="M120" s="11">
        <f>IF((0.5*F120)-K120+L120+(0.5*I120)&lt;0,0,ROUND((0.5*F120)-K120+L120+(0.5*I120),0))</f>
        <v>25932107</v>
      </c>
      <c r="N120" s="9">
        <f>J120+M120</f>
        <v>53121880</v>
      </c>
    </row>
    <row r="121" spans="1:14" ht="13.5" customHeight="1" x14ac:dyDescent="0.35">
      <c r="A121" s="6">
        <v>5005</v>
      </c>
      <c r="B121" s="6" t="s">
        <v>22</v>
      </c>
      <c r="C121" s="7">
        <v>560.80999999999995</v>
      </c>
      <c r="D121" s="7">
        <v>582.41999999999996</v>
      </c>
      <c r="E121" s="7">
        <v>633.26</v>
      </c>
      <c r="F121" s="8">
        <v>3032486</v>
      </c>
      <c r="G121" s="9">
        <v>585874</v>
      </c>
      <c r="H121" s="10"/>
      <c r="I121" s="11">
        <v>0</v>
      </c>
      <c r="J121" s="11">
        <f>IF((0.5*F121)-G121+H121+(0.5*I121)&lt;0,0,ROUND((0.5*F121)-G121+H121+(0.5*I121),0))</f>
        <v>930369</v>
      </c>
      <c r="K121" s="9">
        <v>617875</v>
      </c>
      <c r="L121" s="10"/>
      <c r="M121" s="11">
        <f>IF((0.5*F121)-K121+L121+(0.5*I121)&lt;0,0,ROUND((0.5*F121)-K121+L121+(0.5*I121),0))</f>
        <v>898368</v>
      </c>
      <c r="N121" s="9">
        <f>J121+M121</f>
        <v>1828737</v>
      </c>
    </row>
    <row r="122" spans="1:14" ht="13.5" customHeight="1" x14ac:dyDescent="0.35">
      <c r="A122" s="6">
        <v>54002</v>
      </c>
      <c r="B122" s="6" t="s">
        <v>132</v>
      </c>
      <c r="C122" s="7">
        <v>920</v>
      </c>
      <c r="D122" s="7">
        <v>905</v>
      </c>
      <c r="E122" s="7">
        <v>925</v>
      </c>
      <c r="F122" s="8">
        <v>4424946</v>
      </c>
      <c r="G122" s="9">
        <v>812203</v>
      </c>
      <c r="H122" s="10"/>
      <c r="I122" s="11">
        <v>0</v>
      </c>
      <c r="J122" s="11">
        <f>IF((0.5*F122)-G122+H122+(0.5*I122)&lt;0,0,ROUND((0.5*F122)-G122+H122+(0.5*I122),0))</f>
        <v>1400270</v>
      </c>
      <c r="K122" s="9">
        <v>807894</v>
      </c>
      <c r="L122" s="10"/>
      <c r="M122" s="11">
        <f>IF((0.5*F122)-K122+L122+(0.5*I122)&lt;0,0,ROUND((0.5*F122)-K122+L122+(0.5*I122),0))</f>
        <v>1404579</v>
      </c>
      <c r="N122" s="9">
        <f>J122+M122</f>
        <v>2804849</v>
      </c>
    </row>
    <row r="123" spans="1:14" ht="13.5" customHeight="1" x14ac:dyDescent="0.35">
      <c r="A123" s="6">
        <v>15003</v>
      </c>
      <c r="B123" s="6" t="s">
        <v>46</v>
      </c>
      <c r="C123" s="7">
        <v>204</v>
      </c>
      <c r="D123" s="7">
        <v>180</v>
      </c>
      <c r="E123" s="7">
        <v>184.5</v>
      </c>
      <c r="F123" s="8">
        <v>1091465</v>
      </c>
      <c r="G123" s="9">
        <v>7830</v>
      </c>
      <c r="H123" s="10"/>
      <c r="I123" s="11">
        <v>0</v>
      </c>
      <c r="J123" s="11">
        <f>IF((0.5*F123)-G123+H123+(0.5*I123)&lt;0,0,ROUND((0.5*F123)-G123+H123+(0.5*I123),0))</f>
        <v>537903</v>
      </c>
      <c r="K123" s="9">
        <v>8242</v>
      </c>
      <c r="L123" s="10"/>
      <c r="M123" s="11">
        <f>IF((0.5*F123)-K123+L123+(0.5*I123)&lt;0,0,ROUND((0.5*F123)-K123+L123+(0.5*I123),0))</f>
        <v>537491</v>
      </c>
      <c r="N123" s="9">
        <f>J123+M123</f>
        <v>1075394</v>
      </c>
    </row>
    <row r="124" spans="1:14" ht="13.5" customHeight="1" x14ac:dyDescent="0.35">
      <c r="A124" s="6">
        <v>26005</v>
      </c>
      <c r="B124" s="6" t="s">
        <v>71</v>
      </c>
      <c r="C124" s="7">
        <v>122</v>
      </c>
      <c r="D124" s="7">
        <v>110</v>
      </c>
      <c r="E124" s="7">
        <v>111</v>
      </c>
      <c r="F124" s="8">
        <v>652927</v>
      </c>
      <c r="G124" s="9">
        <v>121395</v>
      </c>
      <c r="H124" s="10"/>
      <c r="I124" s="11">
        <v>0</v>
      </c>
      <c r="J124" s="11">
        <f>IF((0.5*F124)-G124+H124+(0.5*I124)&lt;0,0,ROUND((0.5*F124)-G124+H124+(0.5*I124),0))</f>
        <v>205069</v>
      </c>
      <c r="K124" s="9">
        <v>124806</v>
      </c>
      <c r="L124" s="10"/>
      <c r="M124" s="11">
        <f>IF((0.5*F124)-K124+L124+(0.5*I124)&lt;0,0,ROUND((0.5*F124)-K124+L124+(0.5*I124),0))</f>
        <v>201658</v>
      </c>
      <c r="N124" s="9">
        <f>J124+M124</f>
        <v>406727</v>
      </c>
    </row>
    <row r="125" spans="1:14" ht="13.5" customHeight="1" x14ac:dyDescent="0.35">
      <c r="A125" s="6">
        <v>40002</v>
      </c>
      <c r="B125" s="6" t="s">
        <v>97</v>
      </c>
      <c r="C125" s="7">
        <v>2045.53</v>
      </c>
      <c r="D125" s="7">
        <v>2142.8000000000002</v>
      </c>
      <c r="E125" s="7">
        <v>2207.42</v>
      </c>
      <c r="F125" s="8">
        <v>10557570</v>
      </c>
      <c r="G125" s="9">
        <v>3228761</v>
      </c>
      <c r="H125" s="10"/>
      <c r="I125" s="11">
        <v>11140.056200000001</v>
      </c>
      <c r="J125" s="11">
        <f>IF((0.5*F125)-G125+H125+(0.5*I125)&lt;0,0,ROUND((0.5*F125)-G125+H125+(0.5*I125),0))</f>
        <v>2055594</v>
      </c>
      <c r="K125" s="9">
        <v>3336735</v>
      </c>
      <c r="L125" s="10">
        <v>-193274.52</v>
      </c>
      <c r="M125" s="11">
        <f>IF((0.5*F125)-K125+L125+(0.5*I125)&lt;0,0,ROUND((0.5*F125)-K125+L125+(0.5*I125),0))</f>
        <v>1754346</v>
      </c>
      <c r="N125" s="9">
        <f>J125+M125</f>
        <v>3809940</v>
      </c>
    </row>
    <row r="126" spans="1:14" ht="13.5" customHeight="1" x14ac:dyDescent="0.35">
      <c r="A126" s="6">
        <v>57001</v>
      </c>
      <c r="B126" s="6" t="s">
        <v>142</v>
      </c>
      <c r="C126" s="7">
        <v>447</v>
      </c>
      <c r="D126" s="7">
        <v>418.61</v>
      </c>
      <c r="E126" s="7">
        <v>433.17</v>
      </c>
      <c r="F126" s="8">
        <v>2224167</v>
      </c>
      <c r="G126" s="9">
        <v>821687</v>
      </c>
      <c r="H126" s="10"/>
      <c r="I126" s="11">
        <v>0</v>
      </c>
      <c r="J126" s="11">
        <f>IF((0.5*F126)-G126+H126+(0.5*I126)&lt;0,0,ROUND((0.5*F126)-G126+H126+(0.5*I126),0))</f>
        <v>290397</v>
      </c>
      <c r="K126" s="9">
        <v>860298</v>
      </c>
      <c r="L126" s="10"/>
      <c r="M126" s="11">
        <f>IF((0.5*F126)-K126+L126+(0.5*I126)&lt;0,0,ROUND((0.5*F126)-K126+L126+(0.5*I126),0))</f>
        <v>251786</v>
      </c>
      <c r="N126" s="9">
        <f>J126+M126</f>
        <v>542183</v>
      </c>
    </row>
    <row r="127" spans="1:14" ht="13.5" customHeight="1" x14ac:dyDescent="0.35">
      <c r="A127" s="6">
        <v>1002</v>
      </c>
      <c r="B127" s="6" t="s">
        <v>11</v>
      </c>
      <c r="C127" s="7">
        <v>116</v>
      </c>
      <c r="D127" s="7">
        <v>107</v>
      </c>
      <c r="E127" s="7">
        <v>97</v>
      </c>
      <c r="F127" s="8">
        <v>627598</v>
      </c>
      <c r="G127" s="9">
        <v>178069</v>
      </c>
      <c r="H127" s="10"/>
      <c r="I127" s="11">
        <v>0</v>
      </c>
      <c r="J127" s="11">
        <f>IF((0.5*F127)-G127+H127+(0.5*I127)&lt;0,0,ROUND((0.5*F127)-G127+H127+(0.5*I127),0))</f>
        <v>135730</v>
      </c>
      <c r="K127" s="9">
        <v>179818</v>
      </c>
      <c r="L127" s="10"/>
      <c r="M127" s="11">
        <f>IF((0.5*F127)-K127+L127+(0.5*I127)&lt;0,0,ROUND((0.5*F127)-K127+L127+(0.5*I127),0))</f>
        <v>133981</v>
      </c>
      <c r="N127" s="9">
        <f>J127+M127</f>
        <v>269711</v>
      </c>
    </row>
    <row r="128" spans="1:14" ht="13.5" customHeight="1" x14ac:dyDescent="0.35">
      <c r="A128" s="6">
        <v>54006</v>
      </c>
      <c r="B128" s="6" t="s">
        <v>134</v>
      </c>
      <c r="C128" s="7">
        <v>146</v>
      </c>
      <c r="D128" s="7">
        <v>164</v>
      </c>
      <c r="E128" s="7">
        <v>141</v>
      </c>
      <c r="F128" s="8">
        <v>874836</v>
      </c>
      <c r="G128" s="9">
        <v>98604</v>
      </c>
      <c r="H128" s="10"/>
      <c r="I128" s="11">
        <v>0</v>
      </c>
      <c r="J128" s="11">
        <f>IF((0.5*F128)-G128+H128+(0.5*I128)&lt;0,0,ROUND((0.5*F128)-G128+H128+(0.5*I128),0))</f>
        <v>338814</v>
      </c>
      <c r="K128" s="9">
        <v>101138</v>
      </c>
      <c r="L128" s="10"/>
      <c r="M128" s="11">
        <f>IF((0.5*F128)-K128+L128+(0.5*I128)&lt;0,0,ROUND((0.5*F128)-K128+L128+(0.5*I128),0))</f>
        <v>336280</v>
      </c>
      <c r="N128" s="9">
        <f>J128+M128</f>
        <v>675094</v>
      </c>
    </row>
    <row r="129" spans="1:14" ht="14.25" customHeight="1" x14ac:dyDescent="0.35">
      <c r="A129" s="6">
        <v>41005</v>
      </c>
      <c r="B129" s="6" t="s">
        <v>101</v>
      </c>
      <c r="C129" s="7">
        <v>1459</v>
      </c>
      <c r="D129" s="7">
        <v>1496.38</v>
      </c>
      <c r="E129" s="7">
        <v>1500</v>
      </c>
      <c r="F129" s="8">
        <v>7174101</v>
      </c>
      <c r="G129" s="9">
        <v>946485</v>
      </c>
      <c r="H129" s="10"/>
      <c r="I129" s="11">
        <v>0</v>
      </c>
      <c r="J129" s="11">
        <f>IF((0.5*F129)-G129+H129+(0.5*I129)&lt;0,0,ROUND((0.5*F129)-G129+H129+(0.5*I129),0))</f>
        <v>2640566</v>
      </c>
      <c r="K129" s="9">
        <v>1010976</v>
      </c>
      <c r="L129" s="10"/>
      <c r="M129" s="11">
        <f>IF((0.5*F129)-K129+L129+(0.5*I129)&lt;0,0,ROUND((0.5*F129)-K129+L129+(0.5*I129),0))</f>
        <v>2576075</v>
      </c>
      <c r="N129" s="9">
        <f>J129+M129</f>
        <v>5216641</v>
      </c>
    </row>
    <row r="130" spans="1:14" ht="13.5" customHeight="1" x14ac:dyDescent="0.35">
      <c r="A130" s="6">
        <v>20003</v>
      </c>
      <c r="B130" s="6" t="s">
        <v>56</v>
      </c>
      <c r="C130" s="7">
        <v>331</v>
      </c>
      <c r="D130" s="7">
        <v>352</v>
      </c>
      <c r="E130" s="7">
        <v>341</v>
      </c>
      <c r="F130" s="8">
        <v>1819808</v>
      </c>
      <c r="G130" s="9">
        <v>149919</v>
      </c>
      <c r="H130" s="10"/>
      <c r="I130" s="11">
        <v>0</v>
      </c>
      <c r="J130" s="11">
        <f>IF((0.5*F130)-G130+H130+(0.5*I130)&lt;0,0,ROUND((0.5*F130)-G130+H130+(0.5*I130),0))</f>
        <v>759985</v>
      </c>
      <c r="K130" s="9">
        <v>151961</v>
      </c>
      <c r="L130" s="10"/>
      <c r="M130" s="11">
        <f>IF((0.5*F130)-K130+L130+(0.5*I130)&lt;0,0,ROUND((0.5*F130)-K130+L130+(0.5*I130),0))</f>
        <v>757943</v>
      </c>
      <c r="N130" s="9">
        <f>J130+M130</f>
        <v>1517928</v>
      </c>
    </row>
    <row r="131" spans="1:14" ht="13.5" customHeight="1" x14ac:dyDescent="0.35">
      <c r="A131" s="6">
        <v>66001</v>
      </c>
      <c r="B131" s="6" t="s">
        <v>160</v>
      </c>
      <c r="C131" s="7">
        <v>2102.12</v>
      </c>
      <c r="D131" s="7">
        <v>2098</v>
      </c>
      <c r="E131" s="7">
        <v>2054</v>
      </c>
      <c r="F131" s="8">
        <v>10222995</v>
      </c>
      <c r="G131" s="9">
        <v>187578</v>
      </c>
      <c r="H131" s="10"/>
      <c r="I131" s="11">
        <v>0</v>
      </c>
      <c r="J131" s="11">
        <f>IF((0.5*F131)-G131+H131+(0.5*I131)&lt;0,0,ROUND((0.5*F131)-G131+H131+(0.5*I131),0))</f>
        <v>4923920</v>
      </c>
      <c r="K131" s="9">
        <v>182544</v>
      </c>
      <c r="L131" s="10"/>
      <c r="M131" s="11">
        <f>IF((0.5*F131)-K131+L131+(0.5*I131)&lt;0,0,ROUND((0.5*F131)-K131+L131+(0.5*I131),0))</f>
        <v>4928954</v>
      </c>
      <c r="N131" s="9">
        <f>J131+M131</f>
        <v>9852874</v>
      </c>
    </row>
    <row r="132" spans="1:14" ht="13.5" customHeight="1" x14ac:dyDescent="0.35">
      <c r="A132" s="6">
        <v>33005</v>
      </c>
      <c r="B132" s="6" t="s">
        <v>84</v>
      </c>
      <c r="C132" s="7">
        <v>182</v>
      </c>
      <c r="D132" s="7">
        <v>191</v>
      </c>
      <c r="E132" s="7">
        <v>166</v>
      </c>
      <c r="F132" s="8">
        <v>1056921</v>
      </c>
      <c r="G132" s="9">
        <v>338185</v>
      </c>
      <c r="H132" s="10"/>
      <c r="I132" s="11">
        <v>0</v>
      </c>
      <c r="J132" s="11">
        <f>IF((0.5*F132)-G132+H132+(0.5*I132)&lt;0,0,ROUND((0.5*F132)-G132+H132+(0.5*I132),0))</f>
        <v>190276</v>
      </c>
      <c r="K132" s="9">
        <v>337436</v>
      </c>
      <c r="L132" s="10"/>
      <c r="M132" s="11">
        <f>IF((0.5*F132)-K132+L132+(0.5*I132)&lt;0,0,ROUND((0.5*F132)-K132+L132+(0.5*I132),0))</f>
        <v>191025</v>
      </c>
      <c r="N132" s="9">
        <f>J132+M132</f>
        <v>381301</v>
      </c>
    </row>
    <row r="133" spans="1:14" ht="13.5" customHeight="1" x14ac:dyDescent="0.35">
      <c r="A133" s="6">
        <v>49006</v>
      </c>
      <c r="B133" s="6" t="s">
        <v>119</v>
      </c>
      <c r="C133" s="7">
        <v>836</v>
      </c>
      <c r="D133" s="7">
        <v>809</v>
      </c>
      <c r="E133" s="7">
        <v>848</v>
      </c>
      <c r="F133" s="8">
        <v>4071141</v>
      </c>
      <c r="G133" s="9">
        <v>940575</v>
      </c>
      <c r="H133" s="10"/>
      <c r="I133" s="11">
        <v>0</v>
      </c>
      <c r="J133" s="11">
        <f>IF((0.5*F133)-G133+H133+(0.5*I133)&lt;0,0,ROUND((0.5*F133)-G133+H133+(0.5*I133),0))</f>
        <v>1094996</v>
      </c>
      <c r="K133" s="9">
        <v>973792</v>
      </c>
      <c r="L133" s="10"/>
      <c r="M133" s="11">
        <f>IF((0.5*F133)-K133+L133+(0.5*I133)&lt;0,0,ROUND((0.5*F133)-K133+L133+(0.5*I133),0))</f>
        <v>1061779</v>
      </c>
      <c r="N133" s="9">
        <f>J133+M133</f>
        <v>2156775</v>
      </c>
    </row>
    <row r="134" spans="1:14" ht="13.5" customHeight="1" x14ac:dyDescent="0.35">
      <c r="A134" s="6">
        <v>13001</v>
      </c>
      <c r="B134" s="6" t="s">
        <v>38</v>
      </c>
      <c r="C134" s="7">
        <v>1205.42</v>
      </c>
      <c r="D134" s="7">
        <v>1214.1600000000001</v>
      </c>
      <c r="E134" s="7">
        <v>1227.8800000000001</v>
      </c>
      <c r="F134" s="8">
        <v>5876642</v>
      </c>
      <c r="G134" s="9">
        <v>1426668</v>
      </c>
      <c r="H134" s="10"/>
      <c r="I134" s="11">
        <v>0</v>
      </c>
      <c r="J134" s="11">
        <f>IF((0.5*F134)-G134+H134+(0.5*I134)&lt;0,0,ROUND((0.5*F134)-G134+H134+(0.5*I134),0))</f>
        <v>1511653</v>
      </c>
      <c r="K134" s="9">
        <v>1497084</v>
      </c>
      <c r="L134" s="10"/>
      <c r="M134" s="11">
        <f>IF((0.5*F134)-K134+L134+(0.5*I134)&lt;0,0,ROUND((0.5*F134)-K134+L134+(0.5*I134),0))</f>
        <v>1441237</v>
      </c>
      <c r="N134" s="9">
        <f>J134+M134</f>
        <v>2952890</v>
      </c>
    </row>
    <row r="135" spans="1:14" ht="13.5" customHeight="1" x14ac:dyDescent="0.35">
      <c r="A135" s="6">
        <v>60006</v>
      </c>
      <c r="B135" s="6" t="s">
        <v>149</v>
      </c>
      <c r="C135" s="7">
        <v>357</v>
      </c>
      <c r="D135" s="7">
        <v>349</v>
      </c>
      <c r="E135" s="7">
        <v>348.4</v>
      </c>
      <c r="F135" s="8">
        <v>1882050</v>
      </c>
      <c r="G135" s="9">
        <v>404994</v>
      </c>
      <c r="H135" s="10"/>
      <c r="I135" s="11">
        <v>0</v>
      </c>
      <c r="J135" s="11">
        <f>IF((0.5*F135)-G135+H135+(0.5*I135)&lt;0,0,ROUND((0.5*F135)-G135+H135+(0.5*I135),0))</f>
        <v>536031</v>
      </c>
      <c r="K135" s="9">
        <v>425104</v>
      </c>
      <c r="L135" s="10"/>
      <c r="M135" s="11">
        <f>IF((0.5*F135)-K135+L135+(0.5*I135)&lt;0,0,ROUND((0.5*F135)-K135+L135+(0.5*I135),0))</f>
        <v>515921</v>
      </c>
      <c r="N135" s="9">
        <f>J135+M135</f>
        <v>1051952</v>
      </c>
    </row>
    <row r="136" spans="1:14" ht="13.5" customHeight="1" x14ac:dyDescent="0.35">
      <c r="A136" s="6">
        <v>11004</v>
      </c>
      <c r="B136" s="6" t="s">
        <v>34</v>
      </c>
      <c r="C136" s="7">
        <v>771.02</v>
      </c>
      <c r="D136" s="7">
        <v>769</v>
      </c>
      <c r="E136" s="7">
        <v>812.4</v>
      </c>
      <c r="F136" s="8">
        <v>3884198</v>
      </c>
      <c r="G136" s="9">
        <v>410522</v>
      </c>
      <c r="H136" s="10"/>
      <c r="I136" s="11">
        <v>0</v>
      </c>
      <c r="J136" s="11">
        <f>IF((0.5*F136)-G136+H136+(0.5*I136)&lt;0,0,ROUND((0.5*F136)-G136+H136+(0.5*I136),0))</f>
        <v>1531577</v>
      </c>
      <c r="K136" s="9">
        <v>401908</v>
      </c>
      <c r="L136" s="10"/>
      <c r="M136" s="11">
        <f>IF((0.5*F136)-K136+L136+(0.5*I136)&lt;0,0,ROUND((0.5*F136)-K136+L136+(0.5*I136),0))</f>
        <v>1540191</v>
      </c>
      <c r="N136" s="9">
        <f>J136+M136</f>
        <v>3071768</v>
      </c>
    </row>
    <row r="137" spans="1:14" ht="13.5" customHeight="1" x14ac:dyDescent="0.35">
      <c r="A137" s="6">
        <v>51005</v>
      </c>
      <c r="B137" s="6" t="s">
        <v>127</v>
      </c>
      <c r="C137" s="7">
        <v>244</v>
      </c>
      <c r="D137" s="7">
        <v>254</v>
      </c>
      <c r="E137" s="7">
        <v>259</v>
      </c>
      <c r="F137" s="8">
        <v>1425451</v>
      </c>
      <c r="G137" s="9">
        <v>343848</v>
      </c>
      <c r="H137" s="10"/>
      <c r="I137" s="11">
        <v>0</v>
      </c>
      <c r="J137" s="11">
        <f>IF((0.5*F137)-G137+H137+(0.5*I137)&lt;0,0,ROUND((0.5*F137)-G137+H137+(0.5*I137),0))</f>
        <v>368878</v>
      </c>
      <c r="K137" s="9">
        <v>349854</v>
      </c>
      <c r="L137" s="10"/>
      <c r="M137" s="11">
        <f>IF((0.5*F137)-K137+L137+(0.5*I137)&lt;0,0,ROUND((0.5*F137)-K137+L137+(0.5*I137),0))</f>
        <v>362872</v>
      </c>
      <c r="N137" s="9">
        <f>J137+M137</f>
        <v>731750</v>
      </c>
    </row>
    <row r="138" spans="1:14" ht="13.5" customHeight="1" x14ac:dyDescent="0.35">
      <c r="A138" s="6">
        <v>6005</v>
      </c>
      <c r="B138" s="6" t="s">
        <v>26</v>
      </c>
      <c r="C138" s="7">
        <v>327</v>
      </c>
      <c r="D138" s="7">
        <v>317.43</v>
      </c>
      <c r="E138" s="7">
        <v>307</v>
      </c>
      <c r="F138" s="8">
        <v>1730207</v>
      </c>
      <c r="G138" s="9">
        <v>262889</v>
      </c>
      <c r="H138" s="10"/>
      <c r="I138" s="11">
        <v>0</v>
      </c>
      <c r="J138" s="11">
        <f>IF((0.5*F138)-G138+H138+(0.5*I138)&lt;0,0,ROUND((0.5*F138)-G138+H138+(0.5*I138),0))</f>
        <v>602215</v>
      </c>
      <c r="K138" s="9">
        <v>275348</v>
      </c>
      <c r="L138" s="10"/>
      <c r="M138" s="11">
        <f>IF((0.5*F138)-K138+L138+(0.5*I138)&lt;0,0,ROUND((0.5*F138)-K138+L138+(0.5*I138),0))</f>
        <v>589756</v>
      </c>
      <c r="N138" s="9">
        <f>J138+M138</f>
        <v>1191971</v>
      </c>
    </row>
    <row r="139" spans="1:14" ht="13.5" customHeight="1" x14ac:dyDescent="0.35">
      <c r="A139" s="6">
        <v>14004</v>
      </c>
      <c r="B139" s="6" t="s">
        <v>42</v>
      </c>
      <c r="C139" s="7">
        <v>3863.45</v>
      </c>
      <c r="D139" s="7">
        <v>3857.12</v>
      </c>
      <c r="E139" s="7">
        <v>3913.23</v>
      </c>
      <c r="F139" s="8">
        <v>18721653</v>
      </c>
      <c r="G139" s="9">
        <v>4726208</v>
      </c>
      <c r="H139" s="10"/>
      <c r="I139" s="11">
        <v>0</v>
      </c>
      <c r="J139" s="11">
        <f>IF((0.5*F139)-G139+H139+(0.5*I139)&lt;0,0,ROUND((0.5*F139)-G139+H139+(0.5*I139),0))</f>
        <v>4634619</v>
      </c>
      <c r="K139" s="9">
        <v>4927402</v>
      </c>
      <c r="L139" s="10"/>
      <c r="M139" s="11">
        <f>IF((0.5*F139)-K139+L139+(0.5*I139)&lt;0,0,ROUND((0.5*F139)-K139+L139+(0.5*I139),0))</f>
        <v>4433425</v>
      </c>
      <c r="N139" s="9">
        <f>J139+M139</f>
        <v>9068044</v>
      </c>
    </row>
    <row r="140" spans="1:14" ht="13.5" customHeight="1" x14ac:dyDescent="0.35">
      <c r="A140" s="6">
        <v>18003</v>
      </c>
      <c r="B140" s="6" t="s">
        <v>52</v>
      </c>
      <c r="C140" s="7">
        <v>159</v>
      </c>
      <c r="D140" s="7">
        <v>160</v>
      </c>
      <c r="E140" s="7">
        <v>156</v>
      </c>
      <c r="F140" s="8">
        <v>897774</v>
      </c>
      <c r="G140" s="9">
        <v>178706</v>
      </c>
      <c r="H140" s="10"/>
      <c r="I140" s="11">
        <v>0</v>
      </c>
      <c r="J140" s="11">
        <f>IF((0.5*F140)-G140+H140+(0.5*I140)&lt;0,0,ROUND((0.5*F140)-G140+H140+(0.5*I140),0))</f>
        <v>270181</v>
      </c>
      <c r="K140" s="9">
        <v>200157</v>
      </c>
      <c r="L140" s="10"/>
      <c r="M140" s="11">
        <f>IF((0.5*F140)-K140+L140+(0.5*I140)&lt;0,0,ROUND((0.5*F140)-K140+L140+(0.5*I140),0))</f>
        <v>248730</v>
      </c>
      <c r="N140" s="9">
        <f>J140+M140</f>
        <v>518911</v>
      </c>
    </row>
    <row r="141" spans="1:14" ht="13.5" customHeight="1" x14ac:dyDescent="0.35">
      <c r="A141" s="6">
        <v>14005</v>
      </c>
      <c r="B141" s="6" t="s">
        <v>43</v>
      </c>
      <c r="C141" s="7">
        <v>191</v>
      </c>
      <c r="D141" s="7">
        <v>215</v>
      </c>
      <c r="E141" s="7">
        <v>212</v>
      </c>
      <c r="F141" s="8">
        <v>1187891</v>
      </c>
      <c r="G141" s="9">
        <v>228501</v>
      </c>
      <c r="H141" s="10"/>
      <c r="I141" s="11">
        <v>0</v>
      </c>
      <c r="J141" s="11">
        <f>IF((0.5*F141)-G141+H141+(0.5*I141)&lt;0,0,ROUND((0.5*F141)-G141+H141+(0.5*I141),0))</f>
        <v>365445</v>
      </c>
      <c r="K141" s="9">
        <v>222405</v>
      </c>
      <c r="L141" s="10"/>
      <c r="M141" s="11">
        <f>IF((0.5*F141)-K141+L141+(0.5*I141)&lt;0,0,ROUND((0.5*F141)-K141+L141+(0.5*I141),0))</f>
        <v>371541</v>
      </c>
      <c r="N141" s="9">
        <f>J141+M141</f>
        <v>736986</v>
      </c>
    </row>
    <row r="142" spans="1:14" ht="13.5" customHeight="1" x14ac:dyDescent="0.35">
      <c r="A142" s="6">
        <v>18005</v>
      </c>
      <c r="B142" s="6" t="s">
        <v>53</v>
      </c>
      <c r="C142" s="7">
        <v>540</v>
      </c>
      <c r="D142" s="7">
        <v>535</v>
      </c>
      <c r="E142" s="7">
        <v>508</v>
      </c>
      <c r="F142" s="8">
        <v>2641043</v>
      </c>
      <c r="G142" s="9">
        <v>746154</v>
      </c>
      <c r="H142" s="10"/>
      <c r="I142" s="11">
        <v>0</v>
      </c>
      <c r="J142" s="11">
        <f>IF((0.5*F142)-G142+H142+(0.5*I142)&lt;0,0,ROUND((0.5*F142)-G142+H142+(0.5*I142),0))</f>
        <v>574368</v>
      </c>
      <c r="K142" s="9">
        <v>843126</v>
      </c>
      <c r="L142" s="10"/>
      <c r="M142" s="11">
        <f>IF((0.5*F142)-K142+L142+(0.5*I142)&lt;0,0,ROUND((0.5*F142)-K142+L142+(0.5*I142),0))</f>
        <v>477396</v>
      </c>
      <c r="N142" s="9">
        <f>J142+M142</f>
        <v>1051764</v>
      </c>
    </row>
    <row r="143" spans="1:14" ht="13.5" customHeight="1" x14ac:dyDescent="0.35">
      <c r="A143" s="6">
        <v>36002</v>
      </c>
      <c r="B143" s="6" t="s">
        <v>87</v>
      </c>
      <c r="C143" s="7">
        <v>281</v>
      </c>
      <c r="D143" s="7">
        <v>281</v>
      </c>
      <c r="E143" s="7">
        <v>319</v>
      </c>
      <c r="F143" s="8">
        <v>1730655</v>
      </c>
      <c r="G143" s="9">
        <v>503531</v>
      </c>
      <c r="H143" s="10"/>
      <c r="I143" s="11">
        <v>0</v>
      </c>
      <c r="J143" s="11">
        <f>IF((0.5*F143)-G143+H143+(0.5*I143)&lt;0,0,ROUND((0.5*F143)-G143+H143+(0.5*I143),0))</f>
        <v>361797</v>
      </c>
      <c r="K143" s="9">
        <v>524316</v>
      </c>
      <c r="L143" s="10"/>
      <c r="M143" s="11">
        <f>IF((0.5*F143)-K143+L143+(0.5*I143)&lt;0,0,ROUND((0.5*F143)-K143+L143+(0.5*I143),0))</f>
        <v>341012</v>
      </c>
      <c r="N143" s="9">
        <f>J143+M143</f>
        <v>702809</v>
      </c>
    </row>
    <row r="144" spans="1:14" ht="13.5" customHeight="1" x14ac:dyDescent="0.35">
      <c r="A144" s="6">
        <v>49007</v>
      </c>
      <c r="B144" s="6" t="s">
        <v>120</v>
      </c>
      <c r="C144" s="7">
        <v>1302.32</v>
      </c>
      <c r="D144" s="7">
        <v>1372.72</v>
      </c>
      <c r="E144" s="7">
        <v>1340.93</v>
      </c>
      <c r="F144" s="8">
        <v>6414760</v>
      </c>
      <c r="G144" s="9">
        <v>1034627</v>
      </c>
      <c r="H144" s="10"/>
      <c r="I144" s="11">
        <v>0</v>
      </c>
      <c r="J144" s="11">
        <f>IF((0.5*F144)-G144+H144+(0.5*I144)&lt;0,0,ROUND((0.5*F144)-G144+H144+(0.5*I144),0))</f>
        <v>2172753</v>
      </c>
      <c r="K144" s="9">
        <v>1113004</v>
      </c>
      <c r="L144" s="10"/>
      <c r="M144" s="11">
        <f>IF((0.5*F144)-K144+L144+(0.5*I144)&lt;0,0,ROUND((0.5*F144)-K144+L144+(0.5*I144),0))</f>
        <v>2094376</v>
      </c>
      <c r="N144" s="9">
        <f>J144+M144</f>
        <v>4267129</v>
      </c>
    </row>
    <row r="145" spans="1:15" ht="13.5" customHeight="1" x14ac:dyDescent="0.35">
      <c r="A145" s="6">
        <v>1003</v>
      </c>
      <c r="B145" s="6" t="s">
        <v>12</v>
      </c>
      <c r="C145" s="7">
        <v>114</v>
      </c>
      <c r="D145" s="7">
        <v>114</v>
      </c>
      <c r="E145" s="7">
        <v>116</v>
      </c>
      <c r="F145" s="8">
        <v>652927</v>
      </c>
      <c r="G145" s="9">
        <v>191455</v>
      </c>
      <c r="H145" s="10"/>
      <c r="I145" s="11">
        <v>0</v>
      </c>
      <c r="J145" s="11">
        <f>IF((0.5*F145)-G145+H145+(0.5*I145)&lt;0,0,ROUND((0.5*F145)-G145+H145+(0.5*I145),0))</f>
        <v>135009</v>
      </c>
      <c r="K145" s="9">
        <v>193611</v>
      </c>
      <c r="L145" s="10"/>
      <c r="M145" s="11">
        <f>IF((0.5*F145)-K145+L145+(0.5*I145)&lt;0,0,ROUND((0.5*F145)-K145+L145+(0.5*I145),0))</f>
        <v>132853</v>
      </c>
      <c r="N145" s="9">
        <f>J145+M145</f>
        <v>267862</v>
      </c>
    </row>
    <row r="146" spans="1:15" ht="13.5" customHeight="1" x14ac:dyDescent="0.35">
      <c r="A146" s="6">
        <v>47001</v>
      </c>
      <c r="B146" s="6" t="s">
        <v>112</v>
      </c>
      <c r="C146" s="7">
        <v>425</v>
      </c>
      <c r="D146" s="7">
        <v>408.49</v>
      </c>
      <c r="E146" s="7">
        <v>397</v>
      </c>
      <c r="F146" s="8">
        <v>2155530</v>
      </c>
      <c r="G146" s="9">
        <v>132416</v>
      </c>
      <c r="H146" s="10"/>
      <c r="I146" s="11">
        <v>0</v>
      </c>
      <c r="J146" s="11">
        <f>IF((0.5*F146)-G146+H146+(0.5*I146)&lt;0,0,ROUND((0.5*F146)-G146+H146+(0.5*I146),0))</f>
        <v>945349</v>
      </c>
      <c r="K146" s="9">
        <v>129142</v>
      </c>
      <c r="L146" s="10"/>
      <c r="M146" s="11">
        <f>IF((0.5*F146)-K146+L146+(0.5*I146)&lt;0,0,ROUND((0.5*F146)-K146+L146+(0.5*I146),0))</f>
        <v>948623</v>
      </c>
      <c r="N146" s="9">
        <f>J146+M146</f>
        <v>1893972</v>
      </c>
    </row>
    <row r="147" spans="1:15" ht="13.5" customHeight="1" x14ac:dyDescent="0.35">
      <c r="A147" s="6">
        <v>12003</v>
      </c>
      <c r="B147" s="6" t="s">
        <v>37</v>
      </c>
      <c r="C147" s="7">
        <v>224</v>
      </c>
      <c r="D147" s="7">
        <v>227</v>
      </c>
      <c r="E147" s="7">
        <v>208</v>
      </c>
      <c r="F147" s="8">
        <v>1280990</v>
      </c>
      <c r="G147" s="9">
        <v>337402</v>
      </c>
      <c r="H147" s="10"/>
      <c r="I147" s="11">
        <v>0</v>
      </c>
      <c r="J147" s="11">
        <f>IF((0.5*F147)-G147+H147+(0.5*I147)&lt;0,0,ROUND((0.5*F147)-G147+H147+(0.5*I147),0))</f>
        <v>303093</v>
      </c>
      <c r="K147" s="9">
        <v>349250</v>
      </c>
      <c r="L147" s="10"/>
      <c r="M147" s="11">
        <f>IF((0.5*F147)-K147+L147+(0.5*I147)&lt;0,0,ROUND((0.5*F147)-K147+L147+(0.5*I147),0))</f>
        <v>291245</v>
      </c>
      <c r="N147" s="9">
        <f>J147+M147</f>
        <v>594338</v>
      </c>
    </row>
    <row r="148" spans="1:15" ht="13.5" customHeight="1" x14ac:dyDescent="0.35">
      <c r="A148" s="6">
        <v>54007</v>
      </c>
      <c r="B148" s="6" t="s">
        <v>135</v>
      </c>
      <c r="C148" s="7">
        <v>213</v>
      </c>
      <c r="D148" s="7">
        <v>207</v>
      </c>
      <c r="E148" s="7">
        <v>211</v>
      </c>
      <c r="F148" s="8">
        <v>1183929</v>
      </c>
      <c r="G148" s="9">
        <v>223940</v>
      </c>
      <c r="H148" s="10"/>
      <c r="I148" s="11">
        <v>0</v>
      </c>
      <c r="J148" s="11">
        <f>IF((0.5*F148)-G148+H148+(0.5*I148)&lt;0,0,ROUND((0.5*F148)-G148+H148+(0.5*I148),0))</f>
        <v>368025</v>
      </c>
      <c r="K148" s="9">
        <v>228401</v>
      </c>
      <c r="L148" s="10"/>
      <c r="M148" s="11">
        <f>IF((0.5*F148)-K148+L148+(0.5*I148)&lt;0,0,ROUND((0.5*F148)-K148+L148+(0.5*I148),0))</f>
        <v>363564</v>
      </c>
      <c r="N148" s="9">
        <f>J148+M148</f>
        <v>731589</v>
      </c>
    </row>
    <row r="149" spans="1:15" ht="13.5" customHeight="1" x14ac:dyDescent="0.35">
      <c r="A149" s="6">
        <v>59002</v>
      </c>
      <c r="B149" s="6" t="s">
        <v>144</v>
      </c>
      <c r="C149" s="7">
        <v>682</v>
      </c>
      <c r="D149" s="7">
        <v>676</v>
      </c>
      <c r="E149" s="7">
        <v>684</v>
      </c>
      <c r="F149" s="8">
        <v>3270300</v>
      </c>
      <c r="G149" s="9">
        <v>788984</v>
      </c>
      <c r="H149" s="10"/>
      <c r="I149" s="11">
        <v>0</v>
      </c>
      <c r="J149" s="11">
        <f>IF((0.5*F149)-G149+H149+(0.5*I149)&lt;0,0,ROUND((0.5*F149)-G149+H149+(0.5*I149),0))</f>
        <v>846166</v>
      </c>
      <c r="K149" s="9">
        <v>777744</v>
      </c>
      <c r="L149" s="10"/>
      <c r="M149" s="11">
        <f>IF((0.5*F149)-K149+L149+(0.5*I149)&lt;0,0,ROUND((0.5*F149)-K149+L149+(0.5*I149),0))</f>
        <v>857406</v>
      </c>
      <c r="N149" s="9">
        <f>J149+M149</f>
        <v>1703572</v>
      </c>
    </row>
    <row r="150" spans="1:15" ht="13.5" customHeight="1" x14ac:dyDescent="0.35">
      <c r="A150" s="12">
        <v>2006</v>
      </c>
      <c r="B150" s="6" t="s">
        <v>15</v>
      </c>
      <c r="C150" s="7">
        <v>303</v>
      </c>
      <c r="D150" s="7">
        <v>330</v>
      </c>
      <c r="E150" s="7">
        <v>350</v>
      </c>
      <c r="F150" s="8">
        <v>1859994</v>
      </c>
      <c r="G150" s="9">
        <v>431130</v>
      </c>
      <c r="H150" s="10"/>
      <c r="I150" s="11">
        <v>0</v>
      </c>
      <c r="J150" s="11">
        <f>IF((0.5*F150)-G150+H150+(0.5*I150)&lt;0,0,ROUND((0.5*F150)-G150+H150+(0.5*I150),0))</f>
        <v>498867</v>
      </c>
      <c r="K150" s="9">
        <v>438656</v>
      </c>
      <c r="L150" s="10"/>
      <c r="M150" s="11">
        <f>IF((0.5*F150)-K150+L150+(0.5*I150)&lt;0,0,ROUND((0.5*F150)-K150+L150+(0.5*I150),0))</f>
        <v>491341</v>
      </c>
      <c r="N150" s="9">
        <f>J150+M150</f>
        <v>990208</v>
      </c>
    </row>
    <row r="151" spans="1:15" ht="13.5" customHeight="1" x14ac:dyDescent="0.35">
      <c r="A151" s="6">
        <v>55004</v>
      </c>
      <c r="B151" s="6" t="s">
        <v>136</v>
      </c>
      <c r="C151" s="7">
        <v>186.13</v>
      </c>
      <c r="D151" s="7">
        <v>222</v>
      </c>
      <c r="E151" s="7">
        <v>212</v>
      </c>
      <c r="F151" s="8">
        <v>1187891</v>
      </c>
      <c r="G151" s="9">
        <v>236568</v>
      </c>
      <c r="H151" s="10"/>
      <c r="I151" s="11">
        <v>0</v>
      </c>
      <c r="J151" s="11">
        <f>IF((0.5*F151)-G151+H151+(0.5*I151)&lt;0,0,ROUND((0.5*F151)-G151+H151+(0.5*I151),0))</f>
        <v>357378</v>
      </c>
      <c r="K151" s="9">
        <v>244684</v>
      </c>
      <c r="L151" s="10"/>
      <c r="M151" s="11">
        <f>IF((0.5*F151)-K151+L151+(0.5*I151)&lt;0,0,ROUND((0.5*F151)-K151+L151+(0.5*I151),0))</f>
        <v>349262</v>
      </c>
      <c r="N151" s="9">
        <f>J151+M151</f>
        <v>706640</v>
      </c>
    </row>
    <row r="152" spans="1:15" ht="13.5" customHeight="1" x14ac:dyDescent="0.35">
      <c r="A152" s="6">
        <v>63003</v>
      </c>
      <c r="B152" s="6" t="s">
        <v>157</v>
      </c>
      <c r="C152" s="7">
        <v>2690.56</v>
      </c>
      <c r="D152" s="7">
        <v>2682.41</v>
      </c>
      <c r="E152" s="7">
        <v>2685.36</v>
      </c>
      <c r="F152" s="8">
        <v>12860000</v>
      </c>
      <c r="G152" s="9">
        <v>3184465</v>
      </c>
      <c r="H152" s="10"/>
      <c r="I152" s="11">
        <v>0</v>
      </c>
      <c r="J152" s="11">
        <f>IF((0.5*F152)-G152+H152+(0.5*I152)&lt;0,0,ROUND((0.5*F152)-G152+H152+(0.5*I152),0))</f>
        <v>3245535</v>
      </c>
      <c r="K152" s="9">
        <v>3338953</v>
      </c>
      <c r="L152" s="10"/>
      <c r="M152" s="11">
        <f>IF((0.5*F152)-K152+L152+(0.5*I152)&lt;0,0,ROUND((0.5*F152)-K152+L152+(0.5*I152),0))</f>
        <v>3091047</v>
      </c>
      <c r="N152" s="9">
        <f>J152+M152</f>
        <v>6336582</v>
      </c>
    </row>
    <row r="153" spans="1:15" x14ac:dyDescent="0.35">
      <c r="A153" s="13"/>
      <c r="B153" s="13"/>
      <c r="C153" s="7">
        <f>SUM(C2:C152)</f>
        <v>127168.87999999999</v>
      </c>
      <c r="D153" s="7">
        <f>SUM(D2:D152)</f>
        <v>128746.4</v>
      </c>
      <c r="E153" s="7">
        <f>SUM(E2:E152)</f>
        <v>130051.48999999998</v>
      </c>
      <c r="F153" s="8">
        <f t="shared" ref="F153:N153" si="0">SUM(F2:F152)</f>
        <v>646169027</v>
      </c>
      <c r="G153" s="9">
        <f t="shared" si="0"/>
        <v>154962545</v>
      </c>
      <c r="H153" s="10">
        <f t="shared" si="0"/>
        <v>0</v>
      </c>
      <c r="I153" s="9">
        <f>SUM(I2:I152)</f>
        <v>166727.91408000002</v>
      </c>
      <c r="J153" s="9">
        <f t="shared" si="0"/>
        <v>170068223</v>
      </c>
      <c r="K153" s="9">
        <f t="shared" si="0"/>
        <v>160978223</v>
      </c>
      <c r="L153" s="10">
        <f>SUM(L2:L152)</f>
        <v>-283937.84999999998</v>
      </c>
      <c r="M153" s="9">
        <f t="shared" si="0"/>
        <v>164040040</v>
      </c>
      <c r="N153" s="9">
        <f t="shared" si="0"/>
        <v>334108263</v>
      </c>
    </row>
    <row r="154" spans="1:15" ht="16.5" thickBot="1" x14ac:dyDescent="0.4">
      <c r="A154" s="14"/>
      <c r="B154" s="14"/>
      <c r="C154" s="15"/>
      <c r="D154" s="15"/>
      <c r="E154" s="15"/>
      <c r="F154" s="4"/>
      <c r="H154" s="16"/>
      <c r="J154" s="4"/>
    </row>
    <row r="155" spans="1:15" s="23" customFormat="1" ht="16.5" thickBot="1" x14ac:dyDescent="0.4">
      <c r="A155" s="18" t="s">
        <v>161</v>
      </c>
      <c r="B155" s="19" t="s">
        <v>162</v>
      </c>
      <c r="C155" s="20">
        <v>75</v>
      </c>
      <c r="D155" s="20">
        <v>44</v>
      </c>
      <c r="E155" s="20">
        <v>40</v>
      </c>
      <c r="F155" s="21">
        <v>334906.46000000002</v>
      </c>
      <c r="G155" s="21"/>
      <c r="H155" s="22"/>
      <c r="I155" s="21"/>
      <c r="J155" s="21">
        <f>IF((0.5*F155)-G155&lt;0,0,ROUND((0.5*F155)-G155,0))</f>
        <v>167453</v>
      </c>
      <c r="K155" s="21"/>
      <c r="L155" s="21"/>
      <c r="M155" s="21">
        <f t="shared" ref="M155" si="1">IF((0.5*F155)-K155+L155+(0.5*I155)&lt;0,0,ROUND((0.5*F155)-K155+L155+(0.5*I155),0))</f>
        <v>167453</v>
      </c>
      <c r="N155" s="21">
        <f>J155+M155</f>
        <v>334906</v>
      </c>
    </row>
    <row r="156" spans="1:15" s="23" customFormat="1" x14ac:dyDescent="0.35">
      <c r="A156" s="24"/>
      <c r="B156" s="24"/>
      <c r="C156" s="25"/>
      <c r="D156" s="25"/>
      <c r="E156" s="25"/>
      <c r="F156" s="26"/>
      <c r="G156" s="26"/>
      <c r="H156" s="26"/>
      <c r="J156" s="26"/>
      <c r="K156" s="27"/>
    </row>
    <row r="157" spans="1:15" ht="13.5" customHeight="1" x14ac:dyDescent="0.35">
      <c r="C157" s="15"/>
      <c r="D157" s="15"/>
      <c r="E157" s="15"/>
      <c r="H157" s="4"/>
      <c r="J157" s="4"/>
      <c r="N157" s="28">
        <f>N153+N155</f>
        <v>334443169</v>
      </c>
      <c r="O157" s="2" t="s">
        <v>163</v>
      </c>
    </row>
  </sheetData>
  <sortState ref="A2:N152">
    <sortCondition ref="B2:B152"/>
  </sortState>
  <mergeCells count="1">
    <mergeCell ref="A154:B154"/>
  </mergeCells>
  <printOptions gridLines="1"/>
  <pageMargins left="0.25" right="0.25" top="0.42" bottom="0.43" header="0.17" footer="0.16"/>
  <pageSetup scale="71" fitToHeight="0" orientation="landscape" cellComments="asDisplayed" r:id="rId1"/>
  <headerFooter alignWithMargins="0">
    <oddHeader xml:space="preserve">&amp;C&amp;"Ebrima,Regular"&amp;14FINAL FY2015 General State Aid &amp;"Lucida Sans Unicode,Regular"
</oddHeader>
    <oddFooter>&amp;R&amp;"Ebrima,Regular"&amp;8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FY15 Aid</vt:lpstr>
      <vt:lpstr>'FY15 Aid'!Print_Area</vt:lpstr>
      <vt:lpstr>'FY15 Aid'!Print_Titles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2015-05-28T15:05:03Z</cp:lastPrinted>
  <dcterms:created xsi:type="dcterms:W3CDTF">2015-05-28T14:59:53Z</dcterms:created>
  <dcterms:modified xsi:type="dcterms:W3CDTF">2015-05-28T15:05:59Z</dcterms:modified>
</cp:coreProperties>
</file>