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7 State Ai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'FY17 State Aid'!$A$1:$L$152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'FY17 State Aid'!$A$1:$L$156</definedName>
    <definedName name="_xlnm.Print_Titles" localSheetId="0">'FY17 State Aid'!$A:$B,'FY17 State Aid'!$1:$1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J152" i="1" l="1"/>
  <c r="F152" i="1"/>
  <c r="K130" i="1"/>
  <c r="H106" i="1"/>
  <c r="K40" i="1"/>
  <c r="H40" i="1"/>
  <c r="H151" i="1"/>
  <c r="K151" i="1"/>
  <c r="K57" i="1"/>
  <c r="H57" i="1"/>
  <c r="H99" i="1"/>
  <c r="H119" i="1"/>
  <c r="K119" i="1"/>
  <c r="K45" i="1"/>
  <c r="H45" i="1"/>
  <c r="L45" i="1" s="1"/>
  <c r="H134" i="1"/>
  <c r="K134" i="1"/>
  <c r="K108" i="1"/>
  <c r="H108" i="1"/>
  <c r="H25" i="1"/>
  <c r="H30" i="1"/>
  <c r="L30" i="1" s="1"/>
  <c r="K30" i="1"/>
  <c r="K148" i="1"/>
  <c r="H3" i="1"/>
  <c r="K126" i="1"/>
  <c r="H126" i="1"/>
  <c r="H104" i="1"/>
  <c r="K104" i="1"/>
  <c r="K71" i="1"/>
  <c r="H71" i="1"/>
  <c r="H114" i="1"/>
  <c r="H38" i="1"/>
  <c r="K38" i="1"/>
  <c r="K150" i="1"/>
  <c r="H150" i="1"/>
  <c r="L150" i="1" s="1"/>
  <c r="H115" i="1"/>
  <c r="K115" i="1"/>
  <c r="K122" i="1"/>
  <c r="H122" i="1"/>
  <c r="H58" i="1"/>
  <c r="H85" i="1"/>
  <c r="L85" i="1" s="1"/>
  <c r="K85" i="1"/>
  <c r="K14" i="1"/>
  <c r="H136" i="1"/>
  <c r="K113" i="1"/>
  <c r="H113" i="1"/>
  <c r="H102" i="1"/>
  <c r="K102" i="1"/>
  <c r="K70" i="1"/>
  <c r="H70" i="1"/>
  <c r="H39" i="1"/>
  <c r="H29" i="1"/>
  <c r="K29" i="1"/>
  <c r="K143" i="1"/>
  <c r="H143" i="1"/>
  <c r="L143" i="1" s="1"/>
  <c r="H56" i="1"/>
  <c r="K56" i="1"/>
  <c r="K17" i="1"/>
  <c r="H17" i="1"/>
  <c r="K74" i="1"/>
  <c r="H145" i="1"/>
  <c r="L145" i="1" s="1"/>
  <c r="K145" i="1"/>
  <c r="K50" i="1"/>
  <c r="H50" i="1"/>
  <c r="L50" i="1" s="1"/>
  <c r="H83" i="1"/>
  <c r="H19" i="1"/>
  <c r="K19" i="1"/>
  <c r="K87" i="1"/>
  <c r="H87" i="1"/>
  <c r="L87" i="1" s="1"/>
  <c r="H49" i="1"/>
  <c r="K91" i="1"/>
  <c r="H91" i="1"/>
  <c r="K22" i="1"/>
  <c r="H22" i="1"/>
  <c r="H128" i="1"/>
  <c r="K128" i="1"/>
  <c r="K66" i="1"/>
  <c r="H66" i="1"/>
  <c r="K125" i="1"/>
  <c r="H84" i="1"/>
  <c r="K84" i="1"/>
  <c r="K116" i="1"/>
  <c r="H116" i="1"/>
  <c r="L116" i="1" s="1"/>
  <c r="H27" i="1"/>
  <c r="K27" i="1"/>
  <c r="H82" i="1"/>
  <c r="K82" i="1"/>
  <c r="L82" i="1" s="1"/>
  <c r="K34" i="1"/>
  <c r="H34" i="1"/>
  <c r="H142" i="1"/>
  <c r="K142" i="1"/>
  <c r="K80" i="1"/>
  <c r="H80" i="1"/>
  <c r="H69" i="1"/>
  <c r="K131" i="1"/>
  <c r="H131" i="1"/>
  <c r="K109" i="1"/>
  <c r="H95" i="1"/>
  <c r="K95" i="1"/>
  <c r="K55" i="1"/>
  <c r="H55" i="1"/>
  <c r="H110" i="1"/>
  <c r="K65" i="1"/>
  <c r="H65" i="1"/>
  <c r="L65" i="1" s="1"/>
  <c r="H18" i="1"/>
  <c r="K18" i="1"/>
  <c r="K64" i="1"/>
  <c r="H64" i="1"/>
  <c r="H97" i="1"/>
  <c r="H63" i="1"/>
  <c r="K63" i="1"/>
  <c r="K24" i="1"/>
  <c r="H24" i="1"/>
  <c r="L24" i="1" s="1"/>
  <c r="H124" i="1"/>
  <c r="K124" i="1"/>
  <c r="H60" i="1"/>
  <c r="K60" i="1"/>
  <c r="K21" i="1"/>
  <c r="H21" i="1"/>
  <c r="H13" i="1"/>
  <c r="K13" i="1"/>
  <c r="K51" i="1"/>
  <c r="H51" i="1"/>
  <c r="H105" i="1"/>
  <c r="K72" i="1"/>
  <c r="H72" i="1"/>
  <c r="H42" i="1"/>
  <c r="K42" i="1"/>
  <c r="K76" i="1"/>
  <c r="L76" i="1" s="1"/>
  <c r="H76" i="1"/>
  <c r="H43" i="1"/>
  <c r="H16" i="1"/>
  <c r="K16" i="1"/>
  <c r="K7" i="1"/>
  <c r="H7" i="1"/>
  <c r="L7" i="1" s="1"/>
  <c r="H41" i="1"/>
  <c r="K41" i="1"/>
  <c r="K37" i="1"/>
  <c r="H141" i="1"/>
  <c r="H101" i="1"/>
  <c r="K101" i="1"/>
  <c r="K98" i="1"/>
  <c r="K48" i="1"/>
  <c r="H48" i="1"/>
  <c r="H44" i="1"/>
  <c r="H32" i="1"/>
  <c r="K32" i="1"/>
  <c r="H123" i="1"/>
  <c r="K123" i="1"/>
  <c r="K93" i="1"/>
  <c r="H93" i="1"/>
  <c r="L93" i="1" s="1"/>
  <c r="H92" i="1"/>
  <c r="H140" i="1"/>
  <c r="K140" i="1"/>
  <c r="H138" i="1"/>
  <c r="K138" i="1"/>
  <c r="K67" i="1"/>
  <c r="H67" i="1"/>
  <c r="H53" i="1"/>
  <c r="H77" i="1"/>
  <c r="K77" i="1"/>
  <c r="H133" i="1"/>
  <c r="K133" i="1"/>
  <c r="K146" i="1"/>
  <c r="H146" i="1"/>
  <c r="H28" i="1"/>
  <c r="H112" i="1"/>
  <c r="K112" i="1"/>
  <c r="H135" i="1"/>
  <c r="K135" i="1"/>
  <c r="K5" i="1"/>
  <c r="H5" i="1"/>
  <c r="K103" i="1"/>
  <c r="H103" i="1"/>
  <c r="H10" i="1"/>
  <c r="K10" i="1"/>
  <c r="K81" i="1"/>
  <c r="H81" i="1"/>
  <c r="H61" i="1"/>
  <c r="K137" i="1"/>
  <c r="K54" i="1"/>
  <c r="H54" i="1"/>
  <c r="K36" i="1"/>
  <c r="H36" i="1"/>
  <c r="H121" i="1"/>
  <c r="K121" i="1"/>
  <c r="K46" i="1"/>
  <c r="H46" i="1"/>
  <c r="H118" i="1"/>
  <c r="K118" i="1"/>
  <c r="K8" i="1"/>
  <c r="H8" i="1"/>
  <c r="K149" i="1"/>
  <c r="H149" i="1"/>
  <c r="H78" i="1"/>
  <c r="K78" i="1"/>
  <c r="K75" i="1"/>
  <c r="K144" i="1"/>
  <c r="H144" i="1"/>
  <c r="G152" i="1"/>
  <c r="L42" i="1" l="1"/>
  <c r="L64" i="1"/>
  <c r="L121" i="1"/>
  <c r="L103" i="1"/>
  <c r="L72" i="1"/>
  <c r="L118" i="1"/>
  <c r="L32" i="1"/>
  <c r="L56" i="1"/>
  <c r="L115" i="1"/>
  <c r="L134" i="1"/>
  <c r="L135" i="1"/>
  <c r="L128" i="1"/>
  <c r="L5" i="1"/>
  <c r="L19" i="1"/>
  <c r="L70" i="1"/>
  <c r="L71" i="1"/>
  <c r="L57" i="1"/>
  <c r="L78" i="1"/>
  <c r="L95" i="1"/>
  <c r="L29" i="1"/>
  <c r="L36" i="1"/>
  <c r="L54" i="1"/>
  <c r="L81" i="1"/>
  <c r="L10" i="1"/>
  <c r="L77" i="1"/>
  <c r="L67" i="1"/>
  <c r="L138" i="1"/>
  <c r="L101" i="1"/>
  <c r="L41" i="1"/>
  <c r="L13" i="1"/>
  <c r="L60" i="1"/>
  <c r="L18" i="1"/>
  <c r="L80" i="1"/>
  <c r="L142" i="1"/>
  <c r="L34" i="1"/>
  <c r="L27" i="1"/>
  <c r="L84" i="1"/>
  <c r="L140" i="1"/>
  <c r="L123" i="1"/>
  <c r="L124" i="1"/>
  <c r="L102" i="1"/>
  <c r="L38" i="1"/>
  <c r="L104" i="1"/>
  <c r="L119" i="1"/>
  <c r="L151" i="1"/>
  <c r="L144" i="1"/>
  <c r="L149" i="1"/>
  <c r="L8" i="1"/>
  <c r="L46" i="1"/>
  <c r="L112" i="1"/>
  <c r="L146" i="1"/>
  <c r="L133" i="1"/>
  <c r="L66" i="1"/>
  <c r="L22" i="1"/>
  <c r="L17" i="1"/>
  <c r="K43" i="1"/>
  <c r="L43" i="1" s="1"/>
  <c r="K58" i="1"/>
  <c r="L58" i="1" s="1"/>
  <c r="K61" i="1"/>
  <c r="L61" i="1" s="1"/>
  <c r="K53" i="1"/>
  <c r="L55" i="1"/>
  <c r="K33" i="1"/>
  <c r="H33" i="1"/>
  <c r="H111" i="1"/>
  <c r="H20" i="1"/>
  <c r="K20" i="1"/>
  <c r="H26" i="1"/>
  <c r="K26" i="1"/>
  <c r="L48" i="1"/>
  <c r="K139" i="1"/>
  <c r="H139" i="1"/>
  <c r="K141" i="1"/>
  <c r="L141" i="1" s="1"/>
  <c r="K97" i="1"/>
  <c r="L97" i="1" s="1"/>
  <c r="K100" i="1"/>
  <c r="H100" i="1"/>
  <c r="L113" i="1"/>
  <c r="K136" i="1"/>
  <c r="L136" i="1" s="1"/>
  <c r="K127" i="1"/>
  <c r="H127" i="1"/>
  <c r="L126" i="1"/>
  <c r="K3" i="1"/>
  <c r="L3" i="1" s="1"/>
  <c r="K4" i="1"/>
  <c r="H4" i="1"/>
  <c r="L40" i="1"/>
  <c r="K106" i="1"/>
  <c r="L106" i="1" s="1"/>
  <c r="K15" i="1"/>
  <c r="H15" i="1"/>
  <c r="K44" i="1"/>
  <c r="L44" i="1" s="1"/>
  <c r="K25" i="1"/>
  <c r="L25" i="1" s="1"/>
  <c r="L53" i="1"/>
  <c r="K105" i="1"/>
  <c r="L105" i="1" s="1"/>
  <c r="H109" i="1"/>
  <c r="L109" i="1" s="1"/>
  <c r="H125" i="1"/>
  <c r="L125" i="1" s="1"/>
  <c r="K86" i="1"/>
  <c r="H86" i="1"/>
  <c r="K52" i="1"/>
  <c r="H52" i="1"/>
  <c r="L52" i="1" s="1"/>
  <c r="K117" i="1"/>
  <c r="H117" i="1"/>
  <c r="I152" i="1"/>
  <c r="D152" i="1"/>
  <c r="K111" i="1"/>
  <c r="H2" i="1"/>
  <c r="K2" i="1"/>
  <c r="H137" i="1"/>
  <c r="L137" i="1" s="1"/>
  <c r="K28" i="1"/>
  <c r="L28" i="1" s="1"/>
  <c r="K92" i="1"/>
  <c r="L92" i="1" s="1"/>
  <c r="L51" i="1"/>
  <c r="H59" i="1"/>
  <c r="K59" i="1"/>
  <c r="K110" i="1"/>
  <c r="L110" i="1" s="1"/>
  <c r="H74" i="1"/>
  <c r="L74" i="1" s="1"/>
  <c r="K35" i="1"/>
  <c r="H35" i="1"/>
  <c r="L35" i="1" s="1"/>
  <c r="K154" i="1"/>
  <c r="H154" i="1"/>
  <c r="L154" i="1" s="1"/>
  <c r="L21" i="1"/>
  <c r="K107" i="1"/>
  <c r="H107" i="1"/>
  <c r="L91" i="1"/>
  <c r="K49" i="1"/>
  <c r="L49" i="1" s="1"/>
  <c r="K83" i="1"/>
  <c r="L83" i="1" s="1"/>
  <c r="K39" i="1"/>
  <c r="L39" i="1" s="1"/>
  <c r="K114" i="1"/>
  <c r="L114" i="1" s="1"/>
  <c r="K99" i="1"/>
  <c r="L99" i="1" s="1"/>
  <c r="E152" i="1"/>
  <c r="C152" i="1"/>
  <c r="H75" i="1"/>
  <c r="L75" i="1" s="1"/>
  <c r="H11" i="1"/>
  <c r="K11" i="1"/>
  <c r="H68" i="1"/>
  <c r="K68" i="1"/>
  <c r="H98" i="1"/>
  <c r="L98" i="1" s="1"/>
  <c r="H37" i="1"/>
  <c r="L37" i="1" s="1"/>
  <c r="K31" i="1"/>
  <c r="H31" i="1"/>
  <c r="L16" i="1"/>
  <c r="K47" i="1"/>
  <c r="H47" i="1"/>
  <c r="L63" i="1"/>
  <c r="L131" i="1"/>
  <c r="K69" i="1"/>
  <c r="L69" i="1" s="1"/>
  <c r="H79" i="1"/>
  <c r="K79" i="1"/>
  <c r="H88" i="1"/>
  <c r="K88" i="1"/>
  <c r="K120" i="1"/>
  <c r="H120" i="1"/>
  <c r="L120" i="1" s="1"/>
  <c r="H14" i="1"/>
  <c r="L14" i="1" s="1"/>
  <c r="L122" i="1"/>
  <c r="H148" i="1"/>
  <c r="L148" i="1" s="1"/>
  <c r="L108" i="1"/>
  <c r="H130" i="1"/>
  <c r="L130" i="1" s="1"/>
  <c r="H96" i="1"/>
  <c r="K96" i="1"/>
  <c r="H6" i="1"/>
  <c r="K6" i="1"/>
  <c r="H94" i="1"/>
  <c r="K94" i="1"/>
  <c r="H73" i="1"/>
  <c r="K73" i="1"/>
  <c r="H90" i="1"/>
  <c r="K90" i="1"/>
  <c r="H129" i="1"/>
  <c r="K129" i="1"/>
  <c r="H62" i="1"/>
  <c r="K62" i="1"/>
  <c r="H89" i="1"/>
  <c r="K89" i="1"/>
  <c r="H23" i="1"/>
  <c r="K23" i="1"/>
  <c r="H9" i="1"/>
  <c r="K9" i="1"/>
  <c r="H132" i="1"/>
  <c r="K132" i="1"/>
  <c r="H147" i="1"/>
  <c r="K147" i="1"/>
  <c r="H12" i="1"/>
  <c r="K12" i="1"/>
  <c r="L127" i="1" l="1"/>
  <c r="L100" i="1"/>
  <c r="L132" i="1"/>
  <c r="L62" i="1"/>
  <c r="L94" i="1"/>
  <c r="L26" i="1"/>
  <c r="L12" i="1"/>
  <c r="L23" i="1"/>
  <c r="L90" i="1"/>
  <c r="L96" i="1"/>
  <c r="L68" i="1"/>
  <c r="L2" i="1"/>
  <c r="L88" i="1"/>
  <c r="L107" i="1"/>
  <c r="L59" i="1"/>
  <c r="L9" i="1"/>
  <c r="L129" i="1"/>
  <c r="L73" i="1"/>
  <c r="L6" i="1"/>
  <c r="L11" i="1"/>
  <c r="L20" i="1"/>
  <c r="L79" i="1"/>
  <c r="L31" i="1"/>
  <c r="L15" i="1"/>
  <c r="H152" i="1"/>
  <c r="L111" i="1"/>
  <c r="K152" i="1"/>
  <c r="L147" i="1"/>
  <c r="L89" i="1"/>
  <c r="L47" i="1"/>
  <c r="L117" i="1"/>
  <c r="L86" i="1"/>
  <c r="L4" i="1"/>
  <c r="L139" i="1"/>
  <c r="L33" i="1"/>
  <c r="L152" i="1" l="1"/>
  <c r="L156" i="1" s="1"/>
</calcChain>
</file>

<file path=xl/sharedStrings.xml><?xml version="1.0" encoding="utf-8"?>
<sst xmlns="http://schemas.openxmlformats.org/spreadsheetml/2006/main" count="165" uniqueCount="165">
  <si>
    <t>District Name</t>
  </si>
  <si>
    <t xml:space="preserve">TOTAL Need </t>
  </si>
  <si>
    <t xml:space="preserve">1st Half
Local Effort
(Pay 2016)  </t>
  </si>
  <si>
    <t>1st Half Pay 2016 Pension Levy</t>
  </si>
  <si>
    <t>1st Half Penalties &amp; Adjustments</t>
  </si>
  <si>
    <t>Additional Aid as per 13-13-87</t>
  </si>
  <si>
    <r>
      <t xml:space="preserve">
1st Half State Aid
</t>
    </r>
    <r>
      <rPr>
        <sz val="9"/>
        <color theme="0"/>
        <rFont val="Gill Sans MT"/>
        <family val="2"/>
      </rPr>
      <t>1/2 of Need minus 1st half local effort</t>
    </r>
  </si>
  <si>
    <t>2nd Half Penalties &amp; Adjustments (Gaming)</t>
  </si>
  <si>
    <r>
      <t xml:space="preserve">
2nd Half State Aid
</t>
    </r>
    <r>
      <rPr>
        <sz val="9"/>
        <color theme="0"/>
        <rFont val="Gill Sans MT"/>
        <family val="2"/>
      </rPr>
      <t>1/2 of Need minus 2nd half local effort</t>
    </r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</si>
  <si>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</si>
  <si>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</si>
  <si>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</si>
  <si>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</si>
  <si>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</si>
  <si>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</si>
  <si>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</si>
  <si>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</si>
  <si>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</si>
  <si>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</si>
  <si>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</si>
  <si>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</si>
  <si>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</si>
  <si>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</si>
  <si>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</si>
  <si>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</si>
  <si>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</si>
  <si>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</si>
  <si>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</si>
  <si>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</si>
  <si>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</si>
  <si>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</si>
  <si>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</si>
  <si>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</si>
  <si>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</si>
  <si>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</si>
  <si>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</si>
  <si>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</si>
  <si>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</si>
  <si>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</si>
  <si>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</si>
  <si>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</si>
  <si>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</si>
  <si>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</si>
  <si>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</si>
  <si>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</si>
  <si>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</si>
  <si>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</si>
  <si>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</si>
  <si>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</si>
  <si>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</si>
  <si>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</si>
  <si>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</si>
  <si>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</si>
  <si>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</si>
  <si>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</si>
  <si>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</si>
  <si>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</si>
  <si>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</si>
  <si>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</si>
  <si>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</si>
  <si>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</si>
  <si>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</si>
  <si>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</si>
  <si>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</si>
  <si>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</si>
  <si>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</si>
  <si>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</si>
  <si>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</si>
  <si>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</si>
  <si>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</si>
  <si>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</si>
  <si>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</si>
  <si>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</si>
  <si>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</si>
  <si>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</si>
  <si>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</si>
  <si>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</si>
  <si>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</si>
  <si>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</si>
  <si>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</si>
  <si>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</si>
  <si>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</si>
  <si>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</si>
  <si>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</si>
  <si>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</si>
  <si>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</si>
  <si>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</si>
  <si>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</si>
  <si>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</si>
  <si>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</si>
  <si>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</si>
  <si>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</si>
  <si>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</si>
  <si>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</si>
  <si>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</si>
  <si>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</si>
  <si>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</si>
  <si>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</si>
  <si>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</si>
  <si>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</si>
  <si>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</si>
  <si>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</si>
  <si>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</si>
  <si>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</si>
  <si>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</si>
  <si>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</si>
  <si>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</si>
  <si>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</si>
  <si>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</si>
  <si>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</si>
  <si>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</si>
  <si>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</si>
  <si>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</si>
  <si>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</si>
  <si>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</si>
  <si>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</si>
  <si>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</si>
  <si>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</si>
  <si>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</si>
  <si>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</si>
  <si>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</si>
  <si>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</si>
  <si>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</si>
  <si>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</si>
  <si>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</si>
  <si>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</si>
  <si>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</si>
  <si>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</si>
  <si>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</si>
  <si>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</si>
  <si>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</si>
  <si>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</si>
  <si>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</si>
  <si>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</si>
  <si>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</si>
  <si>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</si>
  <si>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</si>
  <si>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</si>
  <si>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</si>
  <si>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</si>
  <si>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</si>
  <si>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</si>
  <si>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</si>
  <si>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</si>
  <si>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</si>
  <si>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</si>
  <si>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</si>
  <si>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</si>
  <si>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</si>
  <si>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</si>
  <si>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</si>
  <si>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</si>
  <si>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</si>
  <si>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</si>
  <si>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</si>
  <si>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</si>
  <si>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</si>
  <si>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</si>
  <si>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</si>
  <si>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</si>
  <si>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</si>
  <si>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Total State Aid</t>
  </si>
  <si>
    <r>
      <rPr>
        <b/>
        <sz val="9"/>
        <color theme="0"/>
        <rFont val="Gill Sans MT"/>
        <family val="2"/>
      </rPr>
      <t>2nd Half</t>
    </r>
    <r>
      <rPr>
        <sz val="9"/>
        <color theme="0"/>
        <rFont val="Gill Sans MT"/>
        <family val="2"/>
      </rPr>
      <t xml:space="preserve">
Local Effort
(Pay 2017)</t>
    </r>
  </si>
  <si>
    <t>District No.</t>
  </si>
  <si>
    <t xml:space="preserve"> FY2017 
State 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</si>
</sst>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General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color theme="0"/>
      <name val="Gill Sans MT"/>
      <family val="2"/>
    </font>
    <font>
      <b/>
      <sz val="9"/>
      <color theme="0"/>
      <name val="Gill Sans MT"/>
      <family val="2"/>
    </font>
    <font>
      <sz val="9"/>
      <color rgb="FF002060"/>
      <name val="Gill Sans MT"/>
      <family val="2"/>
    </font>
    <font>
      <sz val="9"/>
      <name val="Gill Sans MT"/>
      <family val="2"/>
    </font>
    <font>
      <sz val="9"/>
      <color rgb="FFFF0000"/>
      <name val="Gill Sans MT"/>
      <family val="2"/>
    </font>
    <font>
      <sz val="10"/>
      <color rgb="FF002060"/>
      <name val="Gill Sans MT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/>
    <xf numFmtId="5" fontId="4" fillId="0" borderId="1" xfId="0" applyNumberFormat="1" applyFont="1" applyFill="1" applyBorder="1"/>
    <xf numFmtId="6" fontId="4" fillId="0" borderId="1" xfId="0" applyNumberFormat="1" applyFont="1" applyFill="1" applyBorder="1"/>
    <xf numFmtId="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1" xfId="0" applyNumberFormat="1" applyFont="1" applyFill="1" applyBorder="1" applyAlignment="1">
      <alignment horizontal="left"/>
    </xf>
    <xf numFmtId="8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left"/>
    </xf>
    <xf numFmtId="5" fontId="5" fillId="0" borderId="1" xfId="0" applyNumberFormat="1" applyFont="1" applyFill="1" applyBorder="1"/>
    <xf numFmtId="5" fontId="4" fillId="0" borderId="0" xfId="0" applyNumberFormat="1" applyFont="1" applyFill="1" applyBorder="1"/>
    <xf numFmtId="6" fontId="4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/>
    <xf numFmtId="5" fontId="7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left" wrapText="1"/>
    </xf>
    <xf numFmtId="5" fontId="4" fillId="0" borderId="5" xfId="0" applyNumberFormat="1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/>
    <xf numFmtId="5" fontId="4" fillId="0" borderId="7" xfId="0" applyNumberFormat="1" applyFont="1" applyFill="1" applyBorder="1"/>
    <xf numFmtId="6" fontId="4" fillId="0" borderId="7" xfId="0" applyNumberFormat="1" applyFont="1" applyFill="1" applyBorder="1"/>
    <xf numFmtId="5" fontId="4" fillId="0" borderId="7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5" fontId="2" fillId="2" borderId="6" xfId="0" applyNumberFormat="1" applyFont="1" applyFill="1" applyBorder="1" applyAlignment="1">
      <alignment horizontal="center" wrapText="1"/>
    </xf>
    <xf numFmtId="5" fontId="3" fillId="2" borderId="6" xfId="0" applyNumberFormat="1" applyFont="1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left" vertical="center" wrapText="1"/>
    </xf>
    <xf numFmtId="3" fontId="4" fillId="3" borderId="4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5" fontId="4" fillId="3" borderId="8" xfId="0" applyNumberFormat="1" applyFont="1" applyFill="1" applyBorder="1" applyAlignment="1">
      <alignment vertical="center" wrapText="1"/>
    </xf>
    <xf numFmtId="5" fontId="4" fillId="3" borderId="9" xfId="0" applyNumberFormat="1" applyFont="1" applyFill="1" applyBorder="1" applyAlignment="1">
      <alignment vertical="center" wrapText="1"/>
    </xf>
    <xf numFmtId="6" fontId="4" fillId="3" borderId="9" xfId="0" applyNumberFormat="1" applyFont="1" applyFill="1" applyBorder="1" applyAlignment="1">
      <alignment vertical="center" wrapText="1"/>
    </xf>
    <xf numFmtId="5" fontId="6" fillId="3" borderId="9" xfId="0" applyNumberFormat="1" applyFont="1" applyFill="1" applyBorder="1" applyAlignment="1">
      <alignment vertical="center" wrapText="1"/>
    </xf>
    <xf numFmtId="5" fontId="5" fillId="3" borderId="9" xfId="0" applyNumberFormat="1" applyFont="1" applyFill="1" applyBorder="1" applyAlignment="1">
      <alignment vertical="center" wrapText="1"/>
    </xf>
    <xf numFmtId="5" fontId="4" fillId="3" borderId="10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center" wrapText="1"/>
    </xf>
  </cellXfs>
  <cellStyles count="17">
    <cellStyle name="Comma 2" xfId="1"/>
    <cellStyle name="Comma 2 2" xfId="2"/>
    <cellStyle name="Comma 3" xfId="3"/>
    <cellStyle name="Comma 4" xfId="4"/>
    <cellStyle name="Normal" xfId="0" builtinId="0"/>
    <cellStyle name="Normal 10" xfId="5"/>
    <cellStyle name="Normal 11" xfId="6"/>
    <cellStyle name="Normal 12" xfId="7"/>
    <cellStyle name="Normal 2" xfId="8"/>
    <cellStyle name="Normal 2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5.75" x14ac:dyDescent="0.35"/>
  <cols>
    <col min="1" max="1" width="6.7109375" style="17" customWidth="1"/>
    <col min="2" max="2" width="20.7109375" style="17" bestFit="1" customWidth="1"/>
    <col min="3" max="3" width="11.5703125" style="18" customWidth="1"/>
    <col min="4" max="4" width="11.5703125" style="12" customWidth="1"/>
    <col min="5" max="5" width="10.7109375" style="12" customWidth="1"/>
    <col min="6" max="6" width="10.7109375" style="7" customWidth="1"/>
    <col min="7" max="7" width="10.7109375" style="14" customWidth="1"/>
    <col min="8" max="8" width="15.7109375" style="7" customWidth="1"/>
    <col min="9" max="9" width="11.5703125" style="15" customWidth="1"/>
    <col min="10" max="10" width="11.7109375" style="7" customWidth="1"/>
    <col min="11" max="11" width="15.7109375" style="7" bestFit="1" customWidth="1"/>
    <col min="12" max="12" width="12.85546875" style="7" customWidth="1"/>
    <col min="13" max="16384" width="9.140625" style="7"/>
  </cols>
  <sheetData>
    <row r="1" spans="1:12" s="1" customFormat="1" ht="63" x14ac:dyDescent="0.35">
      <c r="A1" s="31" t="s">
        <v>163</v>
      </c>
      <c r="B1" s="32" t="s">
        <v>0</v>
      </c>
      <c r="C1" s="33" t="s">
        <v>1</v>
      </c>
      <c r="D1" s="34" t="s">
        <v>2</v>
      </c>
      <c r="E1" s="34" t="s">
        <v>3</v>
      </c>
      <c r="F1" s="34" t="s">
        <v>4</v>
      </c>
      <c r="G1" s="35" t="s">
        <v>5</v>
      </c>
      <c r="H1" s="35" t="s">
        <v>6</v>
      </c>
      <c r="I1" s="34" t="s">
        <v>162</v>
      </c>
      <c r="J1" s="34" t="s">
        <v>7</v>
      </c>
      <c r="K1" s="35" t="s">
        <v>8</v>
      </c>
      <c r="L1" s="35" t="s">
        <v>164</v>
      </c>
    </row>
    <row r="2" spans="1:12" x14ac:dyDescent="0.35">
      <c r="A2" s="26">
        <v>6001</v>
      </c>
      <c r="B2" s="26" t="s">
        <v>22</v>
      </c>
      <c r="C2" s="27">
        <v>24956646.7883</v>
      </c>
      <c r="D2" s="28">
        <v>5393493</v>
      </c>
      <c r="E2" s="28">
        <v>314744</v>
      </c>
      <c r="F2" s="29"/>
      <c r="G2" s="30">
        <v>0</v>
      </c>
      <c r="H2" s="30">
        <f t="shared" ref="H2:H33" si="0">IF((0.5*C2)-D2-E2+F2+(0.5*G2)&lt;0,0,ROUND((0.5*C2)-D2-E2+F2+(0.5*G2),0))</f>
        <v>6770086</v>
      </c>
      <c r="I2" s="28">
        <v>5008553</v>
      </c>
      <c r="J2" s="29"/>
      <c r="K2" s="30">
        <f t="shared" ref="K2:K33" si="1">IF((0.5*C2)-I2+J2+(0.5*G2)&lt;0,0,ROUND((0.5*C2)-I2+J2+(0.5*G2),0))</f>
        <v>7469770</v>
      </c>
      <c r="L2" s="28">
        <f t="shared" ref="L2:L33" si="2">H2+K2</f>
        <v>14239856</v>
      </c>
    </row>
    <row r="3" spans="1:12" ht="13.5" customHeight="1" x14ac:dyDescent="0.35">
      <c r="A3" s="2">
        <v>58003</v>
      </c>
      <c r="B3" s="2" t="s">
        <v>141</v>
      </c>
      <c r="C3" s="3">
        <v>1664686.2689279225</v>
      </c>
      <c r="D3" s="4">
        <v>1114211</v>
      </c>
      <c r="E3" s="4">
        <v>50889</v>
      </c>
      <c r="F3" s="5"/>
      <c r="G3" s="6">
        <v>0</v>
      </c>
      <c r="H3" s="6">
        <f t="shared" si="0"/>
        <v>0</v>
      </c>
      <c r="I3" s="4">
        <v>1225338</v>
      </c>
      <c r="J3" s="5"/>
      <c r="K3" s="6">
        <f t="shared" si="1"/>
        <v>0</v>
      </c>
      <c r="L3" s="4">
        <f t="shared" si="2"/>
        <v>0</v>
      </c>
    </row>
    <row r="4" spans="1:12" ht="13.5" customHeight="1" x14ac:dyDescent="0.35">
      <c r="A4" s="2">
        <v>61001</v>
      </c>
      <c r="B4" s="2" t="s">
        <v>148</v>
      </c>
      <c r="C4" s="3">
        <v>1925932.3517228393</v>
      </c>
      <c r="D4" s="4">
        <v>415089</v>
      </c>
      <c r="E4" s="4">
        <v>49348</v>
      </c>
      <c r="F4" s="5"/>
      <c r="G4" s="6">
        <v>0</v>
      </c>
      <c r="H4" s="6">
        <f t="shared" si="0"/>
        <v>498529</v>
      </c>
      <c r="I4" s="4">
        <v>451231</v>
      </c>
      <c r="J4" s="5"/>
      <c r="K4" s="6">
        <f t="shared" si="1"/>
        <v>511735</v>
      </c>
      <c r="L4" s="4">
        <f t="shared" si="2"/>
        <v>1010264</v>
      </c>
    </row>
    <row r="5" spans="1:12" ht="13.5" customHeight="1" x14ac:dyDescent="0.35">
      <c r="A5" s="2">
        <v>11001</v>
      </c>
      <c r="B5" s="2" t="s">
        <v>31</v>
      </c>
      <c r="C5" s="3">
        <v>2052180.5</v>
      </c>
      <c r="D5" s="4">
        <v>313475</v>
      </c>
      <c r="E5" s="4">
        <v>28662</v>
      </c>
      <c r="F5" s="5"/>
      <c r="G5" s="6">
        <v>0</v>
      </c>
      <c r="H5" s="6">
        <f t="shared" si="0"/>
        <v>683953</v>
      </c>
      <c r="I5" s="4">
        <v>340211</v>
      </c>
      <c r="J5" s="5"/>
      <c r="K5" s="6">
        <f t="shared" si="1"/>
        <v>685879</v>
      </c>
      <c r="L5" s="4">
        <f t="shared" si="2"/>
        <v>1369832</v>
      </c>
    </row>
    <row r="6" spans="1:12" ht="13.5" customHeight="1" x14ac:dyDescent="0.35">
      <c r="A6" s="2">
        <v>38001</v>
      </c>
      <c r="B6" s="2" t="s">
        <v>87</v>
      </c>
      <c r="C6" s="3">
        <v>1794152.5373134329</v>
      </c>
      <c r="D6" s="4">
        <v>460557</v>
      </c>
      <c r="E6" s="4">
        <v>48952</v>
      </c>
      <c r="F6" s="5"/>
      <c r="G6" s="6">
        <v>0</v>
      </c>
      <c r="H6" s="6">
        <f t="shared" si="0"/>
        <v>387567</v>
      </c>
      <c r="I6" s="4">
        <v>474860</v>
      </c>
      <c r="J6" s="5"/>
      <c r="K6" s="6">
        <f t="shared" si="1"/>
        <v>422216</v>
      </c>
      <c r="L6" s="4">
        <f t="shared" si="2"/>
        <v>809783</v>
      </c>
    </row>
    <row r="7" spans="1:12" ht="13.5" customHeight="1" x14ac:dyDescent="0.35">
      <c r="A7" s="2">
        <v>21001</v>
      </c>
      <c r="B7" s="2" t="s">
        <v>55</v>
      </c>
      <c r="C7" s="3">
        <v>1181592.1625000001</v>
      </c>
      <c r="D7" s="4">
        <v>187395</v>
      </c>
      <c r="E7" s="4">
        <v>24681</v>
      </c>
      <c r="F7" s="5"/>
      <c r="G7" s="6">
        <v>0</v>
      </c>
      <c r="H7" s="6">
        <f t="shared" si="0"/>
        <v>378720</v>
      </c>
      <c r="I7" s="4">
        <v>197621</v>
      </c>
      <c r="J7" s="5"/>
      <c r="K7" s="6">
        <f t="shared" si="1"/>
        <v>393175</v>
      </c>
      <c r="L7" s="4">
        <f t="shared" si="2"/>
        <v>771895</v>
      </c>
    </row>
    <row r="8" spans="1:12" ht="13.5" customHeight="1" x14ac:dyDescent="0.35">
      <c r="A8" s="2">
        <v>4001</v>
      </c>
      <c r="B8" s="2" t="s">
        <v>15</v>
      </c>
      <c r="C8" s="3">
        <v>1689355.7487922704</v>
      </c>
      <c r="D8" s="4">
        <v>189775</v>
      </c>
      <c r="E8" s="4">
        <v>26876</v>
      </c>
      <c r="F8" s="5"/>
      <c r="G8" s="6">
        <v>0</v>
      </c>
      <c r="H8" s="6">
        <f t="shared" si="0"/>
        <v>628027</v>
      </c>
      <c r="I8" s="4">
        <v>207693</v>
      </c>
      <c r="J8" s="5"/>
      <c r="K8" s="6">
        <f t="shared" si="1"/>
        <v>636985</v>
      </c>
      <c r="L8" s="4">
        <f t="shared" si="2"/>
        <v>1265012</v>
      </c>
    </row>
    <row r="9" spans="1:12" ht="13.5" customHeight="1" x14ac:dyDescent="0.35">
      <c r="A9" s="2">
        <v>49001</v>
      </c>
      <c r="B9" s="2" t="s">
        <v>112</v>
      </c>
      <c r="C9" s="3">
        <v>2867309.7787144361</v>
      </c>
      <c r="D9" s="4">
        <v>338971</v>
      </c>
      <c r="E9" s="4">
        <v>26900</v>
      </c>
      <c r="F9" s="5"/>
      <c r="G9" s="6">
        <v>0</v>
      </c>
      <c r="H9" s="6">
        <f t="shared" si="0"/>
        <v>1067784</v>
      </c>
      <c r="I9" s="4">
        <v>328460</v>
      </c>
      <c r="J9" s="5"/>
      <c r="K9" s="6">
        <f t="shared" si="1"/>
        <v>1105195</v>
      </c>
      <c r="L9" s="4">
        <f t="shared" si="2"/>
        <v>2172979</v>
      </c>
    </row>
    <row r="10" spans="1:12" ht="13.5" customHeight="1" x14ac:dyDescent="0.35">
      <c r="A10" s="2">
        <v>9001</v>
      </c>
      <c r="B10" s="2" t="s">
        <v>28</v>
      </c>
      <c r="C10" s="3">
        <v>7511210.6267000008</v>
      </c>
      <c r="D10" s="4">
        <v>1167834</v>
      </c>
      <c r="E10" s="4">
        <v>73061</v>
      </c>
      <c r="F10" s="5"/>
      <c r="G10" s="6">
        <v>0</v>
      </c>
      <c r="H10" s="6">
        <f t="shared" si="0"/>
        <v>2514710</v>
      </c>
      <c r="I10" s="4">
        <v>1077117</v>
      </c>
      <c r="J10" s="9">
        <v>-428.61</v>
      </c>
      <c r="K10" s="6">
        <f t="shared" si="1"/>
        <v>2678060</v>
      </c>
      <c r="L10" s="4">
        <f t="shared" si="2"/>
        <v>5192770</v>
      </c>
    </row>
    <row r="11" spans="1:12" ht="13.5" customHeight="1" x14ac:dyDescent="0.35">
      <c r="A11" s="2">
        <v>3001</v>
      </c>
      <c r="B11" s="2" t="s">
        <v>14</v>
      </c>
      <c r="C11" s="3">
        <v>2790132.7659574468</v>
      </c>
      <c r="D11" s="4">
        <v>214406</v>
      </c>
      <c r="E11" s="4">
        <v>29316</v>
      </c>
      <c r="F11" s="5"/>
      <c r="G11" s="6">
        <v>0</v>
      </c>
      <c r="H11" s="6">
        <f t="shared" si="0"/>
        <v>1151344</v>
      </c>
      <c r="I11" s="4">
        <v>214764</v>
      </c>
      <c r="J11" s="5"/>
      <c r="K11" s="6">
        <f t="shared" si="1"/>
        <v>1180302</v>
      </c>
      <c r="L11" s="4">
        <f t="shared" si="2"/>
        <v>2331646</v>
      </c>
    </row>
    <row r="12" spans="1:12" ht="13.5" customHeight="1" x14ac:dyDescent="0.35">
      <c r="A12" s="2">
        <v>61002</v>
      </c>
      <c r="B12" s="2" t="s">
        <v>149</v>
      </c>
      <c r="C12" s="3">
        <v>3688206.75</v>
      </c>
      <c r="D12" s="4">
        <v>681295</v>
      </c>
      <c r="E12" s="4">
        <v>66864</v>
      </c>
      <c r="F12" s="5"/>
      <c r="G12" s="6">
        <v>0</v>
      </c>
      <c r="H12" s="6">
        <f t="shared" si="0"/>
        <v>1095944</v>
      </c>
      <c r="I12" s="4">
        <v>661221</v>
      </c>
      <c r="J12" s="5"/>
      <c r="K12" s="6">
        <f t="shared" si="1"/>
        <v>1182882</v>
      </c>
      <c r="L12" s="4">
        <f t="shared" si="2"/>
        <v>2278826</v>
      </c>
    </row>
    <row r="13" spans="1:12" ht="13.5" customHeight="1" x14ac:dyDescent="0.35">
      <c r="A13" s="2">
        <v>25001</v>
      </c>
      <c r="B13" s="2" t="s">
        <v>64</v>
      </c>
      <c r="C13" s="3">
        <v>655681.19999999995</v>
      </c>
      <c r="D13" s="4">
        <v>193716</v>
      </c>
      <c r="E13" s="4">
        <v>10020</v>
      </c>
      <c r="F13" s="5"/>
      <c r="G13" s="6">
        <v>0</v>
      </c>
      <c r="H13" s="6">
        <f t="shared" si="0"/>
        <v>124105</v>
      </c>
      <c r="I13" s="4">
        <v>201427</v>
      </c>
      <c r="J13" s="5"/>
      <c r="K13" s="6">
        <f t="shared" si="1"/>
        <v>126414</v>
      </c>
      <c r="L13" s="4">
        <f t="shared" si="2"/>
        <v>250519</v>
      </c>
    </row>
    <row r="14" spans="1:12" ht="13.5" customHeight="1" x14ac:dyDescent="0.35">
      <c r="A14" s="2">
        <v>52001</v>
      </c>
      <c r="B14" s="2" t="s">
        <v>126</v>
      </c>
      <c r="C14" s="3">
        <v>1017671.8625</v>
      </c>
      <c r="D14" s="4">
        <v>233906</v>
      </c>
      <c r="E14" s="4">
        <v>22621</v>
      </c>
      <c r="F14" s="5"/>
      <c r="G14" s="6">
        <v>0</v>
      </c>
      <c r="H14" s="6">
        <f t="shared" si="0"/>
        <v>252309</v>
      </c>
      <c r="I14" s="4">
        <v>261679</v>
      </c>
      <c r="J14" s="5"/>
      <c r="K14" s="6">
        <f t="shared" si="1"/>
        <v>247157</v>
      </c>
      <c r="L14" s="4">
        <f t="shared" si="2"/>
        <v>499466</v>
      </c>
    </row>
    <row r="15" spans="1:12" ht="13.5" customHeight="1" x14ac:dyDescent="0.35">
      <c r="A15" s="2">
        <v>4002</v>
      </c>
      <c r="B15" s="2" t="s">
        <v>16</v>
      </c>
      <c r="C15" s="3">
        <v>2939408.5209424095</v>
      </c>
      <c r="D15" s="4">
        <v>479188</v>
      </c>
      <c r="E15" s="4">
        <v>56237</v>
      </c>
      <c r="F15" s="5"/>
      <c r="G15" s="6">
        <v>0</v>
      </c>
      <c r="H15" s="6">
        <f t="shared" si="0"/>
        <v>934279</v>
      </c>
      <c r="I15" s="4">
        <v>505620</v>
      </c>
      <c r="J15" s="5"/>
      <c r="K15" s="6">
        <f t="shared" si="1"/>
        <v>964084</v>
      </c>
      <c r="L15" s="4">
        <f t="shared" si="2"/>
        <v>1898363</v>
      </c>
    </row>
    <row r="16" spans="1:12" ht="13.5" customHeight="1" x14ac:dyDescent="0.35">
      <c r="A16" s="2">
        <v>22001</v>
      </c>
      <c r="B16" s="2" t="s">
        <v>57</v>
      </c>
      <c r="C16" s="3">
        <v>752667.37749999994</v>
      </c>
      <c r="D16" s="4">
        <v>229139</v>
      </c>
      <c r="E16" s="4">
        <v>31068</v>
      </c>
      <c r="F16" s="5"/>
      <c r="G16" s="6">
        <v>0</v>
      </c>
      <c r="H16" s="6">
        <f t="shared" si="0"/>
        <v>116127</v>
      </c>
      <c r="I16" s="4">
        <v>244389</v>
      </c>
      <c r="J16" s="5"/>
      <c r="K16" s="6">
        <f t="shared" si="1"/>
        <v>131945</v>
      </c>
      <c r="L16" s="4">
        <f t="shared" si="2"/>
        <v>248072</v>
      </c>
    </row>
    <row r="17" spans="1:12" ht="13.5" customHeight="1" x14ac:dyDescent="0.35">
      <c r="A17" s="2">
        <v>49002</v>
      </c>
      <c r="B17" s="2" t="s">
        <v>113</v>
      </c>
      <c r="C17" s="3">
        <v>21507436.161999997</v>
      </c>
      <c r="D17" s="4">
        <v>3898679</v>
      </c>
      <c r="E17" s="4">
        <v>232776</v>
      </c>
      <c r="F17" s="5"/>
      <c r="G17" s="6">
        <v>0</v>
      </c>
      <c r="H17" s="6">
        <f t="shared" si="0"/>
        <v>6622263</v>
      </c>
      <c r="I17" s="4">
        <v>3806842</v>
      </c>
      <c r="J17" s="5"/>
      <c r="K17" s="6">
        <f t="shared" si="1"/>
        <v>6946876</v>
      </c>
      <c r="L17" s="4">
        <f t="shared" si="2"/>
        <v>13569139</v>
      </c>
    </row>
    <row r="18" spans="1:12" ht="13.5" customHeight="1" x14ac:dyDescent="0.35">
      <c r="A18" s="2">
        <v>30003</v>
      </c>
      <c r="B18" s="2" t="s">
        <v>76</v>
      </c>
      <c r="C18" s="3">
        <v>2045553.2471981882</v>
      </c>
      <c r="D18" s="4">
        <v>407013</v>
      </c>
      <c r="E18" s="4">
        <v>50000</v>
      </c>
      <c r="F18" s="5"/>
      <c r="G18" s="6">
        <v>0</v>
      </c>
      <c r="H18" s="6">
        <f t="shared" si="0"/>
        <v>565764</v>
      </c>
      <c r="I18" s="4">
        <v>423295</v>
      </c>
      <c r="J18" s="5"/>
      <c r="K18" s="6">
        <f t="shared" si="1"/>
        <v>599482</v>
      </c>
      <c r="L18" s="4">
        <f t="shared" si="2"/>
        <v>1165246</v>
      </c>
    </row>
    <row r="19" spans="1:12" ht="13.5" customHeight="1" x14ac:dyDescent="0.35">
      <c r="A19" s="2">
        <v>45004</v>
      </c>
      <c r="B19" s="2" t="s">
        <v>106</v>
      </c>
      <c r="C19" s="3">
        <v>2488467.5111096371</v>
      </c>
      <c r="D19" s="4">
        <v>902175</v>
      </c>
      <c r="E19" s="4">
        <v>99795</v>
      </c>
      <c r="F19" s="5"/>
      <c r="G19" s="6">
        <v>0</v>
      </c>
      <c r="H19" s="6">
        <f t="shared" si="0"/>
        <v>242264</v>
      </c>
      <c r="I19" s="4">
        <v>928853</v>
      </c>
      <c r="J19" s="5"/>
      <c r="K19" s="6">
        <f t="shared" si="1"/>
        <v>315381</v>
      </c>
      <c r="L19" s="4">
        <f t="shared" si="2"/>
        <v>557645</v>
      </c>
    </row>
    <row r="20" spans="1:12" ht="13.5" customHeight="1" x14ac:dyDescent="0.35">
      <c r="A20" s="2">
        <v>5001</v>
      </c>
      <c r="B20" s="2" t="s">
        <v>18</v>
      </c>
      <c r="C20" s="3">
        <v>18326945.221199997</v>
      </c>
      <c r="D20" s="4">
        <v>4207379</v>
      </c>
      <c r="E20" s="4">
        <v>228064</v>
      </c>
      <c r="F20" s="5"/>
      <c r="G20" s="6">
        <v>0</v>
      </c>
      <c r="H20" s="6">
        <f t="shared" si="0"/>
        <v>4728030</v>
      </c>
      <c r="I20" s="4">
        <v>4063542</v>
      </c>
      <c r="J20" s="5"/>
      <c r="K20" s="6">
        <f t="shared" si="1"/>
        <v>5099931</v>
      </c>
      <c r="L20" s="4">
        <f t="shared" si="2"/>
        <v>9827961</v>
      </c>
    </row>
    <row r="21" spans="1:12" ht="13.5" customHeight="1" x14ac:dyDescent="0.35">
      <c r="A21" s="2">
        <v>26002</v>
      </c>
      <c r="B21" s="2" t="s">
        <v>67</v>
      </c>
      <c r="C21" s="3">
        <v>1484052.0987654321</v>
      </c>
      <c r="D21" s="4">
        <v>183019</v>
      </c>
      <c r="E21" s="4">
        <v>23563</v>
      </c>
      <c r="F21" s="5"/>
      <c r="G21" s="6">
        <v>0</v>
      </c>
      <c r="H21" s="6">
        <f t="shared" si="0"/>
        <v>535444</v>
      </c>
      <c r="I21" s="4">
        <v>196829</v>
      </c>
      <c r="J21" s="5"/>
      <c r="K21" s="6">
        <f t="shared" si="1"/>
        <v>545197</v>
      </c>
      <c r="L21" s="4">
        <f t="shared" si="2"/>
        <v>1080641</v>
      </c>
    </row>
    <row r="22" spans="1:12" ht="13.5" customHeight="1" x14ac:dyDescent="0.35">
      <c r="A22" s="2">
        <v>43001</v>
      </c>
      <c r="B22" s="2" t="s">
        <v>101</v>
      </c>
      <c r="C22" s="3">
        <v>1380956.5536568009</v>
      </c>
      <c r="D22" s="4">
        <v>227354</v>
      </c>
      <c r="E22" s="4">
        <v>25922</v>
      </c>
      <c r="F22" s="5"/>
      <c r="G22" s="6">
        <v>0</v>
      </c>
      <c r="H22" s="6">
        <f t="shared" si="0"/>
        <v>437202</v>
      </c>
      <c r="I22" s="4">
        <v>222691</v>
      </c>
      <c r="J22" s="5"/>
      <c r="K22" s="6">
        <f t="shared" si="1"/>
        <v>467787</v>
      </c>
      <c r="L22" s="4">
        <f t="shared" si="2"/>
        <v>904989</v>
      </c>
    </row>
    <row r="23" spans="1:12" ht="13.5" customHeight="1" x14ac:dyDescent="0.35">
      <c r="A23" s="2">
        <v>41001</v>
      </c>
      <c r="B23" s="2" t="s">
        <v>96</v>
      </c>
      <c r="C23" s="3">
        <v>4819333.8075000001</v>
      </c>
      <c r="D23" s="4">
        <v>967402</v>
      </c>
      <c r="E23" s="4">
        <v>81055</v>
      </c>
      <c r="F23" s="5"/>
      <c r="G23" s="6">
        <v>0</v>
      </c>
      <c r="H23" s="6">
        <f t="shared" si="0"/>
        <v>1361210</v>
      </c>
      <c r="I23" s="4">
        <v>936221</v>
      </c>
      <c r="J23" s="5"/>
      <c r="K23" s="6">
        <f t="shared" si="1"/>
        <v>1473446</v>
      </c>
      <c r="L23" s="4">
        <f t="shared" si="2"/>
        <v>2834656</v>
      </c>
    </row>
    <row r="24" spans="1:12" ht="13.5" customHeight="1" x14ac:dyDescent="0.35">
      <c r="A24" s="2">
        <v>28001</v>
      </c>
      <c r="B24" s="2" t="s">
        <v>71</v>
      </c>
      <c r="C24" s="3">
        <v>1790328.2467144565</v>
      </c>
      <c r="D24" s="4">
        <v>289549</v>
      </c>
      <c r="E24" s="4">
        <v>33069</v>
      </c>
      <c r="F24" s="5"/>
      <c r="G24" s="6">
        <v>0</v>
      </c>
      <c r="H24" s="6">
        <f t="shared" si="0"/>
        <v>572546</v>
      </c>
      <c r="I24" s="4">
        <v>306943</v>
      </c>
      <c r="J24" s="5"/>
      <c r="K24" s="6">
        <f t="shared" si="1"/>
        <v>588221</v>
      </c>
      <c r="L24" s="4">
        <f t="shared" si="2"/>
        <v>1160767</v>
      </c>
    </row>
    <row r="25" spans="1:12" ht="13.5" customHeight="1" x14ac:dyDescent="0.35">
      <c r="A25" s="2">
        <v>60001</v>
      </c>
      <c r="B25" s="2" t="s">
        <v>144</v>
      </c>
      <c r="C25" s="3">
        <v>1513863.5940509376</v>
      </c>
      <c r="D25" s="4">
        <v>271661</v>
      </c>
      <c r="E25" s="4">
        <v>35555</v>
      </c>
      <c r="F25" s="5"/>
      <c r="G25" s="6">
        <v>0</v>
      </c>
      <c r="H25" s="6">
        <f t="shared" si="0"/>
        <v>449716</v>
      </c>
      <c r="I25" s="4">
        <v>282851</v>
      </c>
      <c r="J25" s="5"/>
      <c r="K25" s="6">
        <f t="shared" si="1"/>
        <v>474081</v>
      </c>
      <c r="L25" s="4">
        <f t="shared" si="2"/>
        <v>923797</v>
      </c>
    </row>
    <row r="26" spans="1:12" ht="13.5" customHeight="1" x14ac:dyDescent="0.35">
      <c r="A26" s="2">
        <v>7001</v>
      </c>
      <c r="B26" s="2" t="s">
        <v>26</v>
      </c>
      <c r="C26" s="3">
        <v>4766146.6427999996</v>
      </c>
      <c r="D26" s="4">
        <v>906631</v>
      </c>
      <c r="E26" s="4">
        <v>85348</v>
      </c>
      <c r="F26" s="5"/>
      <c r="G26" s="6">
        <v>0</v>
      </c>
      <c r="H26" s="6">
        <f t="shared" si="0"/>
        <v>1391094</v>
      </c>
      <c r="I26" s="4">
        <v>900348</v>
      </c>
      <c r="J26" s="5"/>
      <c r="K26" s="6">
        <f t="shared" si="1"/>
        <v>1482725</v>
      </c>
      <c r="L26" s="4">
        <f t="shared" si="2"/>
        <v>2873819</v>
      </c>
    </row>
    <row r="27" spans="1:12" ht="13.5" customHeight="1" x14ac:dyDescent="0.35">
      <c r="A27" s="2">
        <v>39001</v>
      </c>
      <c r="B27" s="2" t="s">
        <v>90</v>
      </c>
      <c r="C27" s="3">
        <v>3236861.9159113797</v>
      </c>
      <c r="D27" s="4">
        <v>542245</v>
      </c>
      <c r="E27" s="4">
        <v>45175</v>
      </c>
      <c r="F27" s="5"/>
      <c r="G27" s="6">
        <v>0</v>
      </c>
      <c r="H27" s="6">
        <f t="shared" si="0"/>
        <v>1031011</v>
      </c>
      <c r="I27" s="4">
        <v>540850</v>
      </c>
      <c r="J27" s="5"/>
      <c r="K27" s="6">
        <f t="shared" si="1"/>
        <v>1077581</v>
      </c>
      <c r="L27" s="4">
        <f t="shared" si="2"/>
        <v>2108592</v>
      </c>
    </row>
    <row r="28" spans="1:12" ht="13.5" customHeight="1" x14ac:dyDescent="0.35">
      <c r="A28" s="2">
        <v>12002</v>
      </c>
      <c r="B28" s="2" t="s">
        <v>34</v>
      </c>
      <c r="C28" s="3">
        <v>2256127.4871501997</v>
      </c>
      <c r="D28" s="4">
        <v>787833</v>
      </c>
      <c r="E28" s="4">
        <v>92305</v>
      </c>
      <c r="F28" s="5"/>
      <c r="G28" s="6">
        <v>0</v>
      </c>
      <c r="H28" s="6">
        <f t="shared" si="0"/>
        <v>247926</v>
      </c>
      <c r="I28" s="4">
        <v>833398</v>
      </c>
      <c r="J28" s="5"/>
      <c r="K28" s="6">
        <f t="shared" si="1"/>
        <v>294666</v>
      </c>
      <c r="L28" s="4">
        <f t="shared" si="2"/>
        <v>542592</v>
      </c>
    </row>
    <row r="29" spans="1:12" ht="13.5" customHeight="1" x14ac:dyDescent="0.35">
      <c r="A29" s="2">
        <v>50005</v>
      </c>
      <c r="B29" s="2" t="s">
        <v>120</v>
      </c>
      <c r="C29" s="3">
        <v>1655760.606060606</v>
      </c>
      <c r="D29" s="4">
        <v>282490</v>
      </c>
      <c r="E29" s="4">
        <v>34597</v>
      </c>
      <c r="F29" s="5"/>
      <c r="G29" s="6">
        <v>0</v>
      </c>
      <c r="H29" s="6">
        <f t="shared" si="0"/>
        <v>510793</v>
      </c>
      <c r="I29" s="4">
        <v>283107</v>
      </c>
      <c r="J29" s="5"/>
      <c r="K29" s="6">
        <f t="shared" si="1"/>
        <v>544773</v>
      </c>
      <c r="L29" s="4">
        <f t="shared" si="2"/>
        <v>1055566</v>
      </c>
    </row>
    <row r="30" spans="1:12" ht="13.5" customHeight="1" x14ac:dyDescent="0.35">
      <c r="A30" s="2">
        <v>59003</v>
      </c>
      <c r="B30" s="2" t="s">
        <v>143</v>
      </c>
      <c r="C30" s="3">
        <v>1530459.8034398032</v>
      </c>
      <c r="D30" s="4">
        <v>250596</v>
      </c>
      <c r="E30" s="4">
        <v>42112</v>
      </c>
      <c r="F30" s="5"/>
      <c r="G30" s="6">
        <v>0</v>
      </c>
      <c r="H30" s="6">
        <f t="shared" si="0"/>
        <v>472522</v>
      </c>
      <c r="I30" s="4">
        <v>280736</v>
      </c>
      <c r="J30" s="5"/>
      <c r="K30" s="6">
        <f t="shared" si="1"/>
        <v>484494</v>
      </c>
      <c r="L30" s="4">
        <f t="shared" si="2"/>
        <v>957016</v>
      </c>
    </row>
    <row r="31" spans="1:12" ht="13.5" customHeight="1" x14ac:dyDescent="0.35">
      <c r="A31" s="2">
        <v>21003</v>
      </c>
      <c r="B31" s="2" t="s">
        <v>56</v>
      </c>
      <c r="C31" s="3">
        <v>1633227.7764277034</v>
      </c>
      <c r="D31" s="4">
        <v>449852</v>
      </c>
      <c r="E31" s="4">
        <v>42771</v>
      </c>
      <c r="F31" s="5"/>
      <c r="G31" s="6">
        <v>0</v>
      </c>
      <c r="H31" s="6">
        <f t="shared" si="0"/>
        <v>323991</v>
      </c>
      <c r="I31" s="4">
        <v>472705</v>
      </c>
      <c r="J31" s="5"/>
      <c r="K31" s="6">
        <f t="shared" si="1"/>
        <v>343909</v>
      </c>
      <c r="L31" s="4">
        <f t="shared" si="2"/>
        <v>667900</v>
      </c>
    </row>
    <row r="32" spans="1:12" ht="13.5" customHeight="1" x14ac:dyDescent="0.35">
      <c r="A32" s="2">
        <v>16001</v>
      </c>
      <c r="B32" s="2" t="s">
        <v>45</v>
      </c>
      <c r="C32" s="3">
        <v>4818765.0591000002</v>
      </c>
      <c r="D32" s="4">
        <v>2292349</v>
      </c>
      <c r="E32" s="4">
        <v>129110</v>
      </c>
      <c r="F32" s="5"/>
      <c r="G32" s="6">
        <v>0</v>
      </c>
      <c r="H32" s="6">
        <f t="shared" si="0"/>
        <v>0</v>
      </c>
      <c r="I32" s="4">
        <v>2114702</v>
      </c>
      <c r="J32" s="5"/>
      <c r="K32" s="6">
        <f t="shared" si="1"/>
        <v>294681</v>
      </c>
      <c r="L32" s="4">
        <f t="shared" si="2"/>
        <v>294681</v>
      </c>
    </row>
    <row r="33" spans="1:12" ht="13.5" customHeight="1" x14ac:dyDescent="0.35">
      <c r="A33" s="2">
        <v>61008</v>
      </c>
      <c r="B33" s="2" t="s">
        <v>151</v>
      </c>
      <c r="C33" s="3">
        <v>7080154.877799999</v>
      </c>
      <c r="D33" s="4">
        <v>2072450</v>
      </c>
      <c r="E33" s="4">
        <v>115584</v>
      </c>
      <c r="F33" s="5"/>
      <c r="G33" s="6">
        <v>0</v>
      </c>
      <c r="H33" s="6">
        <f t="shared" si="0"/>
        <v>1352043</v>
      </c>
      <c r="I33" s="4">
        <v>1947090</v>
      </c>
      <c r="J33" s="5"/>
      <c r="K33" s="6">
        <f t="shared" si="1"/>
        <v>1592987</v>
      </c>
      <c r="L33" s="4">
        <f t="shared" si="2"/>
        <v>2945030</v>
      </c>
    </row>
    <row r="34" spans="1:12" ht="13.5" customHeight="1" x14ac:dyDescent="0.35">
      <c r="A34" s="2">
        <v>38002</v>
      </c>
      <c r="B34" s="2" t="s">
        <v>88</v>
      </c>
      <c r="C34" s="3">
        <v>1970626.557377049</v>
      </c>
      <c r="D34" s="4">
        <v>462432</v>
      </c>
      <c r="E34" s="4">
        <v>56697</v>
      </c>
      <c r="F34" s="5"/>
      <c r="G34" s="6">
        <v>0</v>
      </c>
      <c r="H34" s="6">
        <f t="shared" ref="H34:H65" si="3">IF((0.5*C34)-D34-E34+F34+(0.5*G34)&lt;0,0,ROUND((0.5*C34)-D34-E34+F34+(0.5*G34),0))</f>
        <v>466184</v>
      </c>
      <c r="I34" s="4">
        <v>492554</v>
      </c>
      <c r="J34" s="5"/>
      <c r="K34" s="6">
        <f t="shared" ref="K34:K65" si="4">IF((0.5*C34)-I34+J34+(0.5*G34)&lt;0,0,ROUND((0.5*C34)-I34+J34+(0.5*G34),0))</f>
        <v>492759</v>
      </c>
      <c r="L34" s="4">
        <f t="shared" ref="L34:L65" si="5">H34+K34</f>
        <v>958943</v>
      </c>
    </row>
    <row r="35" spans="1:12" ht="13.5" customHeight="1" x14ac:dyDescent="0.35">
      <c r="A35" s="2">
        <v>49003</v>
      </c>
      <c r="B35" s="2" t="s">
        <v>114</v>
      </c>
      <c r="C35" s="3">
        <v>4988750.4101999998</v>
      </c>
      <c r="D35" s="4">
        <v>995714</v>
      </c>
      <c r="E35" s="4">
        <v>83804</v>
      </c>
      <c r="F35" s="5"/>
      <c r="G35" s="6">
        <v>0</v>
      </c>
      <c r="H35" s="6">
        <f t="shared" si="3"/>
        <v>1414857</v>
      </c>
      <c r="I35" s="4">
        <v>963125</v>
      </c>
      <c r="J35" s="5"/>
      <c r="K35" s="6">
        <f t="shared" si="4"/>
        <v>1531250</v>
      </c>
      <c r="L35" s="4">
        <f t="shared" si="5"/>
        <v>2946107</v>
      </c>
    </row>
    <row r="36" spans="1:12" ht="13.5" customHeight="1" x14ac:dyDescent="0.35">
      <c r="A36" s="2">
        <v>5006</v>
      </c>
      <c r="B36" s="2" t="s">
        <v>21</v>
      </c>
      <c r="C36" s="3">
        <v>2171192.0470183487</v>
      </c>
      <c r="D36" s="4">
        <v>513685</v>
      </c>
      <c r="E36" s="4">
        <v>58640</v>
      </c>
      <c r="F36" s="5"/>
      <c r="G36" s="6">
        <v>0</v>
      </c>
      <c r="H36" s="6">
        <f t="shared" si="3"/>
        <v>513271</v>
      </c>
      <c r="I36" s="4">
        <v>530664</v>
      </c>
      <c r="J36" s="5"/>
      <c r="K36" s="6">
        <f t="shared" si="4"/>
        <v>554932</v>
      </c>
      <c r="L36" s="4">
        <f t="shared" si="5"/>
        <v>1068203</v>
      </c>
    </row>
    <row r="37" spans="1:12" ht="13.5" customHeight="1" x14ac:dyDescent="0.35">
      <c r="A37" s="2">
        <v>19004</v>
      </c>
      <c r="B37" s="2" t="s">
        <v>52</v>
      </c>
      <c r="C37" s="3">
        <v>2804587.4920297554</v>
      </c>
      <c r="D37" s="4">
        <v>751129</v>
      </c>
      <c r="E37" s="4">
        <v>78814</v>
      </c>
      <c r="F37" s="5"/>
      <c r="G37" s="6">
        <v>0</v>
      </c>
      <c r="H37" s="6">
        <f t="shared" si="3"/>
        <v>572351</v>
      </c>
      <c r="I37" s="4">
        <v>772357</v>
      </c>
      <c r="J37" s="5"/>
      <c r="K37" s="6">
        <f t="shared" si="4"/>
        <v>629937</v>
      </c>
      <c r="L37" s="4">
        <f t="shared" si="5"/>
        <v>1202288</v>
      </c>
    </row>
    <row r="38" spans="1:12" ht="13.5" customHeight="1" x14ac:dyDescent="0.35">
      <c r="A38" s="2">
        <v>56002</v>
      </c>
      <c r="B38" s="2" t="s">
        <v>136</v>
      </c>
      <c r="C38" s="3">
        <v>1183299.6656249999</v>
      </c>
      <c r="D38" s="4">
        <v>406549</v>
      </c>
      <c r="E38" s="4">
        <v>45250</v>
      </c>
      <c r="F38" s="5"/>
      <c r="G38" s="6">
        <v>0</v>
      </c>
      <c r="H38" s="6">
        <f t="shared" si="3"/>
        <v>139851</v>
      </c>
      <c r="I38" s="4">
        <v>451304</v>
      </c>
      <c r="J38" s="5"/>
      <c r="K38" s="6">
        <f t="shared" si="4"/>
        <v>140346</v>
      </c>
      <c r="L38" s="4">
        <f t="shared" si="5"/>
        <v>280197</v>
      </c>
    </row>
    <row r="39" spans="1:12" ht="13.5" customHeight="1" x14ac:dyDescent="0.35">
      <c r="A39" s="2">
        <v>51001</v>
      </c>
      <c r="B39" s="2" t="s">
        <v>121</v>
      </c>
      <c r="C39" s="3">
        <v>15236391.885</v>
      </c>
      <c r="D39" s="4">
        <v>1386942</v>
      </c>
      <c r="E39" s="4">
        <v>73034</v>
      </c>
      <c r="F39" s="5"/>
      <c r="G39" s="6">
        <v>0</v>
      </c>
      <c r="H39" s="6">
        <f t="shared" si="3"/>
        <v>6158220</v>
      </c>
      <c r="I39" s="4">
        <v>1310717</v>
      </c>
      <c r="J39" s="5"/>
      <c r="K39" s="6">
        <f t="shared" si="4"/>
        <v>6307479</v>
      </c>
      <c r="L39" s="4">
        <f t="shared" si="5"/>
        <v>12465699</v>
      </c>
    </row>
    <row r="40" spans="1:12" ht="13.5" customHeight="1" x14ac:dyDescent="0.35">
      <c r="A40" s="2">
        <v>64002</v>
      </c>
      <c r="B40" s="2" t="s">
        <v>156</v>
      </c>
      <c r="C40" s="3">
        <v>2379241.917272219</v>
      </c>
      <c r="D40" s="4">
        <v>125660</v>
      </c>
      <c r="E40" s="4">
        <v>0</v>
      </c>
      <c r="F40" s="5"/>
      <c r="G40" s="6">
        <v>0</v>
      </c>
      <c r="H40" s="6">
        <f t="shared" si="3"/>
        <v>1063961</v>
      </c>
      <c r="I40" s="4">
        <v>144878</v>
      </c>
      <c r="J40" s="5"/>
      <c r="K40" s="6">
        <f t="shared" si="4"/>
        <v>1044743</v>
      </c>
      <c r="L40" s="4">
        <f t="shared" si="5"/>
        <v>2108704</v>
      </c>
    </row>
    <row r="41" spans="1:12" ht="13.5" customHeight="1" x14ac:dyDescent="0.35">
      <c r="A41" s="2">
        <v>20001</v>
      </c>
      <c r="B41" s="2" t="s">
        <v>53</v>
      </c>
      <c r="C41" s="3">
        <v>2089746.6120553198</v>
      </c>
      <c r="D41" s="4">
        <v>193624</v>
      </c>
      <c r="E41" s="4">
        <v>0</v>
      </c>
      <c r="F41" s="5"/>
      <c r="G41" s="6">
        <v>0</v>
      </c>
      <c r="H41" s="6">
        <f t="shared" si="3"/>
        <v>851249</v>
      </c>
      <c r="I41" s="4">
        <v>200664</v>
      </c>
      <c r="J41" s="5"/>
      <c r="K41" s="6">
        <f t="shared" si="4"/>
        <v>844209</v>
      </c>
      <c r="L41" s="4">
        <f t="shared" si="5"/>
        <v>1695458</v>
      </c>
    </row>
    <row r="42" spans="1:12" ht="13.5" customHeight="1" x14ac:dyDescent="0.35">
      <c r="A42" s="2">
        <v>23001</v>
      </c>
      <c r="B42" s="2" t="s">
        <v>60</v>
      </c>
      <c r="C42" s="3">
        <v>970817.97674999991</v>
      </c>
      <c r="D42" s="4">
        <v>351541</v>
      </c>
      <c r="E42" s="4">
        <v>19018</v>
      </c>
      <c r="F42" s="5"/>
      <c r="G42" s="6">
        <v>0</v>
      </c>
      <c r="H42" s="6">
        <f t="shared" si="3"/>
        <v>114850</v>
      </c>
      <c r="I42" s="4">
        <v>357087</v>
      </c>
      <c r="J42" s="5"/>
      <c r="K42" s="6">
        <f t="shared" si="4"/>
        <v>128322</v>
      </c>
      <c r="L42" s="4">
        <f t="shared" si="5"/>
        <v>243172</v>
      </c>
    </row>
    <row r="43" spans="1:12" ht="13.5" customHeight="1" x14ac:dyDescent="0.35">
      <c r="A43" s="2">
        <v>22005</v>
      </c>
      <c r="B43" s="2" t="s">
        <v>58</v>
      </c>
      <c r="C43" s="3">
        <v>874241.6</v>
      </c>
      <c r="D43" s="4">
        <v>400183</v>
      </c>
      <c r="E43" s="4">
        <v>25082</v>
      </c>
      <c r="F43" s="5"/>
      <c r="G43" s="6">
        <v>0</v>
      </c>
      <c r="H43" s="6">
        <f t="shared" si="3"/>
        <v>11856</v>
      </c>
      <c r="I43" s="4">
        <v>439604</v>
      </c>
      <c r="J43" s="5"/>
      <c r="K43" s="6">
        <f t="shared" si="4"/>
        <v>0</v>
      </c>
      <c r="L43" s="4">
        <f t="shared" si="5"/>
        <v>11856</v>
      </c>
    </row>
    <row r="44" spans="1:12" ht="13.5" customHeight="1" x14ac:dyDescent="0.35">
      <c r="A44" s="2">
        <v>16002</v>
      </c>
      <c r="B44" s="2" t="s">
        <v>46</v>
      </c>
      <c r="C44" s="3">
        <v>75130.137499999997</v>
      </c>
      <c r="D44" s="4">
        <v>104778</v>
      </c>
      <c r="E44" s="4">
        <v>0</v>
      </c>
      <c r="F44" s="5"/>
      <c r="G44" s="6">
        <v>0</v>
      </c>
      <c r="H44" s="6">
        <f t="shared" si="3"/>
        <v>0</v>
      </c>
      <c r="I44" s="4">
        <v>102940</v>
      </c>
      <c r="J44" s="5"/>
      <c r="K44" s="6">
        <f t="shared" si="4"/>
        <v>0</v>
      </c>
      <c r="L44" s="4">
        <f t="shared" si="5"/>
        <v>0</v>
      </c>
    </row>
    <row r="45" spans="1:12" ht="13.5" customHeight="1" x14ac:dyDescent="0.35">
      <c r="A45" s="2">
        <v>61007</v>
      </c>
      <c r="B45" s="2" t="s">
        <v>150</v>
      </c>
      <c r="C45" s="3">
        <v>3581658.5549999992</v>
      </c>
      <c r="D45" s="4">
        <v>769704</v>
      </c>
      <c r="E45" s="4">
        <v>76842</v>
      </c>
      <c r="F45" s="5"/>
      <c r="G45" s="6">
        <v>0</v>
      </c>
      <c r="H45" s="6">
        <f t="shared" si="3"/>
        <v>944283</v>
      </c>
      <c r="I45" s="4">
        <v>718308</v>
      </c>
      <c r="J45" s="5"/>
      <c r="K45" s="6">
        <f t="shared" si="4"/>
        <v>1072521</v>
      </c>
      <c r="L45" s="4">
        <f t="shared" si="5"/>
        <v>2016804</v>
      </c>
    </row>
    <row r="46" spans="1:12" ht="13.5" customHeight="1" x14ac:dyDescent="0.35">
      <c r="A46" s="2">
        <v>5003</v>
      </c>
      <c r="B46" s="2" t="s">
        <v>19</v>
      </c>
      <c r="C46" s="3">
        <v>1942008.2656065959</v>
      </c>
      <c r="D46" s="4">
        <v>697051</v>
      </c>
      <c r="E46" s="4">
        <v>51276</v>
      </c>
      <c r="F46" s="5"/>
      <c r="G46" s="6">
        <v>0</v>
      </c>
      <c r="H46" s="6">
        <f t="shared" si="3"/>
        <v>222677</v>
      </c>
      <c r="I46" s="4">
        <v>773091</v>
      </c>
      <c r="J46" s="5"/>
      <c r="K46" s="6">
        <f t="shared" si="4"/>
        <v>197913</v>
      </c>
      <c r="L46" s="4">
        <f t="shared" si="5"/>
        <v>420590</v>
      </c>
    </row>
    <row r="47" spans="1:12" ht="13.5" customHeight="1" x14ac:dyDescent="0.35">
      <c r="A47" s="2">
        <v>28002</v>
      </c>
      <c r="B47" s="2" t="s">
        <v>72</v>
      </c>
      <c r="C47" s="3">
        <v>1727035.0692354008</v>
      </c>
      <c r="D47" s="4">
        <v>469364</v>
      </c>
      <c r="E47" s="4">
        <v>43391</v>
      </c>
      <c r="F47" s="5"/>
      <c r="G47" s="6">
        <v>0</v>
      </c>
      <c r="H47" s="6">
        <f t="shared" si="3"/>
        <v>350763</v>
      </c>
      <c r="I47" s="4">
        <v>484391</v>
      </c>
      <c r="J47" s="5"/>
      <c r="K47" s="6">
        <f t="shared" si="4"/>
        <v>379127</v>
      </c>
      <c r="L47" s="4">
        <f t="shared" si="5"/>
        <v>729890</v>
      </c>
    </row>
    <row r="48" spans="1:12" ht="13.5" customHeight="1" x14ac:dyDescent="0.35">
      <c r="A48" s="2">
        <v>17001</v>
      </c>
      <c r="B48" s="2" t="s">
        <v>47</v>
      </c>
      <c r="C48" s="3">
        <v>1657416.3666666667</v>
      </c>
      <c r="D48" s="4">
        <v>158378</v>
      </c>
      <c r="E48" s="4">
        <v>20688</v>
      </c>
      <c r="F48" s="5"/>
      <c r="G48" s="6">
        <v>0</v>
      </c>
      <c r="H48" s="6">
        <f t="shared" si="3"/>
        <v>649642</v>
      </c>
      <c r="I48" s="4">
        <v>165866</v>
      </c>
      <c r="J48" s="5"/>
      <c r="K48" s="6">
        <f t="shared" si="4"/>
        <v>662842</v>
      </c>
      <c r="L48" s="4">
        <f t="shared" si="5"/>
        <v>1312484</v>
      </c>
    </row>
    <row r="49" spans="1:12" ht="13.5" customHeight="1" x14ac:dyDescent="0.35">
      <c r="A49" s="2">
        <v>44001</v>
      </c>
      <c r="B49" s="2" t="s">
        <v>104</v>
      </c>
      <c r="C49" s="3">
        <v>1031331.8875</v>
      </c>
      <c r="D49" s="4">
        <v>365755</v>
      </c>
      <c r="E49" s="4">
        <v>33059</v>
      </c>
      <c r="F49" s="5"/>
      <c r="G49" s="6">
        <v>0</v>
      </c>
      <c r="H49" s="6">
        <f t="shared" si="3"/>
        <v>116852</v>
      </c>
      <c r="I49" s="4">
        <v>396873</v>
      </c>
      <c r="J49" s="5"/>
      <c r="K49" s="6">
        <f t="shared" si="4"/>
        <v>118793</v>
      </c>
      <c r="L49" s="4">
        <f t="shared" si="5"/>
        <v>235645</v>
      </c>
    </row>
    <row r="50" spans="1:12" ht="13.5" customHeight="1" x14ac:dyDescent="0.35">
      <c r="A50" s="2">
        <v>46002</v>
      </c>
      <c r="B50" s="2" t="s">
        <v>109</v>
      </c>
      <c r="C50" s="3">
        <v>1181592.1625000001</v>
      </c>
      <c r="D50" s="4">
        <v>127985</v>
      </c>
      <c r="E50" s="4">
        <v>17069</v>
      </c>
      <c r="F50" s="5"/>
      <c r="G50" s="6">
        <v>0</v>
      </c>
      <c r="H50" s="6">
        <f t="shared" si="3"/>
        <v>445742</v>
      </c>
      <c r="I50" s="4">
        <v>131084</v>
      </c>
      <c r="J50" s="5"/>
      <c r="K50" s="6">
        <f t="shared" si="4"/>
        <v>459712</v>
      </c>
      <c r="L50" s="4">
        <f t="shared" si="5"/>
        <v>905454</v>
      </c>
    </row>
    <row r="51" spans="1:12" ht="13.5" customHeight="1" x14ac:dyDescent="0.35">
      <c r="A51" s="2">
        <v>24004</v>
      </c>
      <c r="B51" s="2" t="s">
        <v>63</v>
      </c>
      <c r="C51" s="3">
        <v>1988221.4373536299</v>
      </c>
      <c r="D51" s="4">
        <v>698502</v>
      </c>
      <c r="E51" s="4">
        <v>64743</v>
      </c>
      <c r="F51" s="5"/>
      <c r="G51" s="6">
        <v>0</v>
      </c>
      <c r="H51" s="6">
        <f t="shared" si="3"/>
        <v>230866</v>
      </c>
      <c r="I51" s="4">
        <v>777841</v>
      </c>
      <c r="J51" s="5"/>
      <c r="K51" s="6">
        <f t="shared" si="4"/>
        <v>216270</v>
      </c>
      <c r="L51" s="4">
        <f t="shared" si="5"/>
        <v>447136</v>
      </c>
    </row>
    <row r="52" spans="1:12" ht="13.5" customHeight="1" x14ac:dyDescent="0.35">
      <c r="A52" s="2">
        <v>50003</v>
      </c>
      <c r="B52" s="2" t="s">
        <v>119</v>
      </c>
      <c r="C52" s="3">
        <v>3761697.6845000009</v>
      </c>
      <c r="D52" s="4">
        <v>569245</v>
      </c>
      <c r="E52" s="4">
        <v>70875</v>
      </c>
      <c r="F52" s="5"/>
      <c r="G52" s="6">
        <v>0</v>
      </c>
      <c r="H52" s="6">
        <f t="shared" si="3"/>
        <v>1240729</v>
      </c>
      <c r="I52" s="4">
        <v>568300</v>
      </c>
      <c r="J52" s="5"/>
      <c r="K52" s="6">
        <f t="shared" si="4"/>
        <v>1312549</v>
      </c>
      <c r="L52" s="4">
        <f t="shared" si="5"/>
        <v>2553278</v>
      </c>
    </row>
    <row r="53" spans="1:12" ht="13.5" customHeight="1" x14ac:dyDescent="0.35">
      <c r="A53" s="2">
        <v>14001</v>
      </c>
      <c r="B53" s="2" t="s">
        <v>38</v>
      </c>
      <c r="C53" s="3">
        <v>1638871.2446873104</v>
      </c>
      <c r="D53" s="4">
        <v>143298</v>
      </c>
      <c r="E53" s="4">
        <v>20309</v>
      </c>
      <c r="F53" s="5"/>
      <c r="G53" s="6">
        <v>0</v>
      </c>
      <c r="H53" s="6">
        <f t="shared" si="3"/>
        <v>655829</v>
      </c>
      <c r="I53" s="4">
        <v>142885</v>
      </c>
      <c r="J53" s="5"/>
      <c r="K53" s="6">
        <f t="shared" si="4"/>
        <v>676551</v>
      </c>
      <c r="L53" s="4">
        <f t="shared" si="5"/>
        <v>1332380</v>
      </c>
    </row>
    <row r="54" spans="1:12" ht="13.5" customHeight="1" x14ac:dyDescent="0.35">
      <c r="A54" s="2">
        <v>6002</v>
      </c>
      <c r="B54" s="2" t="s">
        <v>23</v>
      </c>
      <c r="C54" s="3">
        <v>1129001.0662499999</v>
      </c>
      <c r="D54" s="4">
        <v>252005</v>
      </c>
      <c r="E54" s="4">
        <v>37708</v>
      </c>
      <c r="F54" s="5"/>
      <c r="G54" s="6">
        <v>0</v>
      </c>
      <c r="H54" s="6">
        <f t="shared" si="3"/>
        <v>274788</v>
      </c>
      <c r="I54" s="4">
        <v>276069</v>
      </c>
      <c r="J54" s="5"/>
      <c r="K54" s="6">
        <f t="shared" si="4"/>
        <v>288432</v>
      </c>
      <c r="L54" s="4">
        <f t="shared" si="5"/>
        <v>563220</v>
      </c>
    </row>
    <row r="55" spans="1:12" ht="13.5" customHeight="1" x14ac:dyDescent="0.35">
      <c r="A55" s="2">
        <v>33001</v>
      </c>
      <c r="B55" s="2" t="s">
        <v>79</v>
      </c>
      <c r="C55" s="3">
        <v>1986142.705546617</v>
      </c>
      <c r="D55" s="4">
        <v>508146</v>
      </c>
      <c r="E55" s="4">
        <v>57947</v>
      </c>
      <c r="F55" s="5"/>
      <c r="G55" s="6">
        <v>0</v>
      </c>
      <c r="H55" s="6">
        <f t="shared" si="3"/>
        <v>426978</v>
      </c>
      <c r="I55" s="4">
        <v>527221</v>
      </c>
      <c r="J55" s="5"/>
      <c r="K55" s="6">
        <f t="shared" si="4"/>
        <v>465850</v>
      </c>
      <c r="L55" s="4">
        <f t="shared" si="5"/>
        <v>892828</v>
      </c>
    </row>
    <row r="56" spans="1:12" ht="13.5" customHeight="1" x14ac:dyDescent="0.35">
      <c r="A56" s="2">
        <v>49004</v>
      </c>
      <c r="B56" s="2" t="s">
        <v>115</v>
      </c>
      <c r="C56" s="3">
        <v>2715873.9989264626</v>
      </c>
      <c r="D56" s="4">
        <v>461129</v>
      </c>
      <c r="E56" s="4">
        <v>41139</v>
      </c>
      <c r="F56" s="5"/>
      <c r="G56" s="6">
        <v>0</v>
      </c>
      <c r="H56" s="6">
        <f t="shared" si="3"/>
        <v>855669</v>
      </c>
      <c r="I56" s="4">
        <v>436493</v>
      </c>
      <c r="J56" s="5"/>
      <c r="K56" s="6">
        <f t="shared" si="4"/>
        <v>921444</v>
      </c>
      <c r="L56" s="4">
        <f t="shared" si="5"/>
        <v>1777113</v>
      </c>
    </row>
    <row r="57" spans="1:12" ht="13.5" customHeight="1" x14ac:dyDescent="0.35">
      <c r="A57" s="2">
        <v>63001</v>
      </c>
      <c r="B57" s="2" t="s">
        <v>154</v>
      </c>
      <c r="C57" s="3">
        <v>1949599.8122065729</v>
      </c>
      <c r="D57" s="4">
        <v>154390</v>
      </c>
      <c r="E57" s="4">
        <v>19117</v>
      </c>
      <c r="F57" s="5"/>
      <c r="G57" s="6">
        <v>0</v>
      </c>
      <c r="H57" s="6">
        <f t="shared" si="3"/>
        <v>801293</v>
      </c>
      <c r="I57" s="4">
        <v>154387</v>
      </c>
      <c r="J57" s="5"/>
      <c r="K57" s="6">
        <f t="shared" si="4"/>
        <v>820413</v>
      </c>
      <c r="L57" s="4">
        <f t="shared" si="5"/>
        <v>1621706</v>
      </c>
    </row>
    <row r="58" spans="1:12" ht="13.5" customHeight="1" x14ac:dyDescent="0.35">
      <c r="A58" s="2">
        <v>53001</v>
      </c>
      <c r="B58" s="2" t="s">
        <v>128</v>
      </c>
      <c r="C58" s="3">
        <v>1605134.5127480133</v>
      </c>
      <c r="D58" s="4">
        <v>313953</v>
      </c>
      <c r="E58" s="4">
        <v>38314</v>
      </c>
      <c r="F58" s="5"/>
      <c r="G58" s="6">
        <v>0</v>
      </c>
      <c r="H58" s="6">
        <f t="shared" si="3"/>
        <v>450300</v>
      </c>
      <c r="I58" s="4">
        <v>333957</v>
      </c>
      <c r="J58" s="5"/>
      <c r="K58" s="6">
        <f t="shared" si="4"/>
        <v>468610</v>
      </c>
      <c r="L58" s="4">
        <f t="shared" si="5"/>
        <v>918910</v>
      </c>
    </row>
    <row r="59" spans="1:12" ht="13.5" customHeight="1" x14ac:dyDescent="0.35">
      <c r="A59" s="2">
        <v>25003</v>
      </c>
      <c r="B59" s="2" t="s">
        <v>65</v>
      </c>
      <c r="C59" s="3">
        <v>416630.76250000001</v>
      </c>
      <c r="D59" s="4">
        <v>247092</v>
      </c>
      <c r="E59" s="4">
        <v>39154</v>
      </c>
      <c r="F59" s="5"/>
      <c r="G59" s="6">
        <v>0</v>
      </c>
      <c r="H59" s="6">
        <f t="shared" si="3"/>
        <v>0</v>
      </c>
      <c r="I59" s="4">
        <v>275843</v>
      </c>
      <c r="J59" s="5"/>
      <c r="K59" s="6">
        <f t="shared" si="4"/>
        <v>0</v>
      </c>
      <c r="L59" s="4">
        <f t="shared" si="5"/>
        <v>0</v>
      </c>
    </row>
    <row r="60" spans="1:12" ht="13.5" customHeight="1" x14ac:dyDescent="0.35">
      <c r="A60" s="2">
        <v>26004</v>
      </c>
      <c r="B60" s="2" t="s">
        <v>68</v>
      </c>
      <c r="C60" s="3">
        <v>2240213.0721181147</v>
      </c>
      <c r="D60" s="4">
        <v>332417</v>
      </c>
      <c r="E60" s="4">
        <v>40921</v>
      </c>
      <c r="F60" s="5"/>
      <c r="G60" s="6">
        <v>0</v>
      </c>
      <c r="H60" s="6">
        <f t="shared" si="3"/>
        <v>746769</v>
      </c>
      <c r="I60" s="4">
        <v>355699</v>
      </c>
      <c r="J60" s="5"/>
      <c r="K60" s="6">
        <f t="shared" si="4"/>
        <v>764408</v>
      </c>
      <c r="L60" s="4">
        <f t="shared" si="5"/>
        <v>1511177</v>
      </c>
    </row>
    <row r="61" spans="1:12" ht="13.5" customHeight="1" x14ac:dyDescent="0.35">
      <c r="A61" s="8">
        <v>6006</v>
      </c>
      <c r="B61" s="2" t="s">
        <v>25</v>
      </c>
      <c r="C61" s="3">
        <v>3244341.7848164905</v>
      </c>
      <c r="D61" s="4">
        <v>1498442</v>
      </c>
      <c r="E61" s="4">
        <v>95529</v>
      </c>
      <c r="F61" s="5"/>
      <c r="G61" s="6">
        <v>0</v>
      </c>
      <c r="H61" s="6">
        <f t="shared" si="3"/>
        <v>28200</v>
      </c>
      <c r="I61" s="4">
        <v>1558611</v>
      </c>
      <c r="J61" s="5"/>
      <c r="K61" s="6">
        <f t="shared" si="4"/>
        <v>63560</v>
      </c>
      <c r="L61" s="4">
        <f t="shared" si="5"/>
        <v>91760</v>
      </c>
    </row>
    <row r="62" spans="1:12" ht="13.5" customHeight="1" x14ac:dyDescent="0.35">
      <c r="A62" s="2">
        <v>27001</v>
      </c>
      <c r="B62" s="2" t="s">
        <v>70</v>
      </c>
      <c r="C62" s="3">
        <v>1981103.0409356728</v>
      </c>
      <c r="D62" s="4">
        <v>437863</v>
      </c>
      <c r="E62" s="4">
        <v>63374</v>
      </c>
      <c r="F62" s="5"/>
      <c r="G62" s="6">
        <v>0</v>
      </c>
      <c r="H62" s="6">
        <f t="shared" si="3"/>
        <v>489315</v>
      </c>
      <c r="I62" s="4">
        <v>447530</v>
      </c>
      <c r="J62" s="5"/>
      <c r="K62" s="6">
        <f t="shared" si="4"/>
        <v>543022</v>
      </c>
      <c r="L62" s="4">
        <f t="shared" si="5"/>
        <v>1032337</v>
      </c>
    </row>
    <row r="63" spans="1:12" ht="13.5" customHeight="1" x14ac:dyDescent="0.35">
      <c r="A63" s="2">
        <v>28003</v>
      </c>
      <c r="B63" s="2" t="s">
        <v>73</v>
      </c>
      <c r="C63" s="3">
        <v>4098007.5</v>
      </c>
      <c r="D63" s="4">
        <v>752640</v>
      </c>
      <c r="E63" s="4">
        <v>80769</v>
      </c>
      <c r="F63" s="5"/>
      <c r="G63" s="6">
        <v>0</v>
      </c>
      <c r="H63" s="6">
        <f t="shared" si="3"/>
        <v>1215595</v>
      </c>
      <c r="I63" s="4">
        <v>809534</v>
      </c>
      <c r="J63" s="5"/>
      <c r="K63" s="6">
        <f t="shared" si="4"/>
        <v>1239470</v>
      </c>
      <c r="L63" s="4">
        <f t="shared" si="5"/>
        <v>2455065</v>
      </c>
    </row>
    <row r="64" spans="1:12" ht="13.5" customHeight="1" x14ac:dyDescent="0.35">
      <c r="A64" s="2">
        <v>30001</v>
      </c>
      <c r="B64" s="2" t="s">
        <v>75</v>
      </c>
      <c r="C64" s="3">
        <v>2527742.943925234</v>
      </c>
      <c r="D64" s="4">
        <v>386014</v>
      </c>
      <c r="E64" s="4">
        <v>48729</v>
      </c>
      <c r="F64" s="5"/>
      <c r="G64" s="6">
        <v>0</v>
      </c>
      <c r="H64" s="6">
        <f t="shared" si="3"/>
        <v>829128</v>
      </c>
      <c r="I64" s="4">
        <v>418650</v>
      </c>
      <c r="J64" s="5"/>
      <c r="K64" s="6">
        <f t="shared" si="4"/>
        <v>845221</v>
      </c>
      <c r="L64" s="4">
        <f t="shared" si="5"/>
        <v>1674349</v>
      </c>
    </row>
    <row r="65" spans="1:12" ht="13.5" customHeight="1" x14ac:dyDescent="0.35">
      <c r="A65" s="2">
        <v>31001</v>
      </c>
      <c r="B65" s="2" t="s">
        <v>77</v>
      </c>
      <c r="C65" s="3">
        <v>1808895.0967310166</v>
      </c>
      <c r="D65" s="4">
        <v>432148</v>
      </c>
      <c r="E65" s="4">
        <v>42856</v>
      </c>
      <c r="F65" s="5"/>
      <c r="G65" s="6">
        <v>0</v>
      </c>
      <c r="H65" s="6">
        <f t="shared" si="3"/>
        <v>429444</v>
      </c>
      <c r="I65" s="4">
        <v>449119</v>
      </c>
      <c r="J65" s="5"/>
      <c r="K65" s="6">
        <f t="shared" si="4"/>
        <v>455329</v>
      </c>
      <c r="L65" s="4">
        <f t="shared" si="5"/>
        <v>884773</v>
      </c>
    </row>
    <row r="66" spans="1:12" ht="13.5" customHeight="1" x14ac:dyDescent="0.35">
      <c r="A66" s="2">
        <v>41002</v>
      </c>
      <c r="B66" s="2" t="s">
        <v>97</v>
      </c>
      <c r="C66" s="3">
        <v>22674384.777700007</v>
      </c>
      <c r="D66" s="4">
        <v>4725322</v>
      </c>
      <c r="E66" s="4">
        <v>280718</v>
      </c>
      <c r="F66" s="5"/>
      <c r="G66" s="6">
        <v>0</v>
      </c>
      <c r="H66" s="6">
        <f t="shared" ref="H66:H97" si="6">IF((0.5*C66)-D66-E66+F66+(0.5*G66)&lt;0,0,ROUND((0.5*C66)-D66-E66+F66+(0.5*G66),0))</f>
        <v>6331152</v>
      </c>
      <c r="I66" s="4">
        <v>4775959</v>
      </c>
      <c r="J66" s="5"/>
      <c r="K66" s="6">
        <f t="shared" ref="K66:K97" si="7">IF((0.5*C66)-I66+J66+(0.5*G66)&lt;0,0,ROUND((0.5*C66)-I66+J66+(0.5*G66),0))</f>
        <v>6561233</v>
      </c>
      <c r="L66" s="4">
        <f t="shared" ref="L66:L97" si="8">H66+K66</f>
        <v>12892385</v>
      </c>
    </row>
    <row r="67" spans="1:12" ht="13.5" customHeight="1" x14ac:dyDescent="0.35">
      <c r="A67" s="2">
        <v>14002</v>
      </c>
      <c r="B67" s="2" t="s">
        <v>39</v>
      </c>
      <c r="C67" s="3">
        <v>1161102.125</v>
      </c>
      <c r="D67" s="4">
        <v>123050</v>
      </c>
      <c r="E67" s="4">
        <v>16322</v>
      </c>
      <c r="F67" s="5"/>
      <c r="G67" s="6">
        <v>0</v>
      </c>
      <c r="H67" s="6">
        <f t="shared" si="6"/>
        <v>441179</v>
      </c>
      <c r="I67" s="4">
        <v>123692</v>
      </c>
      <c r="J67" s="5"/>
      <c r="K67" s="6">
        <f t="shared" si="7"/>
        <v>456859</v>
      </c>
      <c r="L67" s="4">
        <f t="shared" si="8"/>
        <v>898038</v>
      </c>
    </row>
    <row r="68" spans="1:12" ht="13.5" customHeight="1" x14ac:dyDescent="0.35">
      <c r="A68" s="2">
        <v>10001</v>
      </c>
      <c r="B68" s="2" t="s">
        <v>30</v>
      </c>
      <c r="C68" s="3">
        <v>799111.46250000002</v>
      </c>
      <c r="D68" s="4">
        <v>208758</v>
      </c>
      <c r="E68" s="4">
        <v>0</v>
      </c>
      <c r="F68" s="5"/>
      <c r="G68" s="6">
        <v>0</v>
      </c>
      <c r="H68" s="6">
        <f t="shared" si="6"/>
        <v>190798</v>
      </c>
      <c r="I68" s="4">
        <v>233049</v>
      </c>
      <c r="J68" s="5"/>
      <c r="K68" s="6">
        <f t="shared" si="7"/>
        <v>166507</v>
      </c>
      <c r="L68" s="4">
        <f t="shared" si="8"/>
        <v>357305</v>
      </c>
    </row>
    <row r="69" spans="1:12" ht="13.5" customHeight="1" x14ac:dyDescent="0.35">
      <c r="A69" s="2">
        <v>34002</v>
      </c>
      <c r="B69" s="2" t="s">
        <v>83</v>
      </c>
      <c r="C69" s="3">
        <v>1655760.606060606</v>
      </c>
      <c r="D69" s="4">
        <v>648655</v>
      </c>
      <c r="E69" s="4">
        <v>0</v>
      </c>
      <c r="F69" s="5"/>
      <c r="G69" s="6">
        <v>0</v>
      </c>
      <c r="H69" s="6">
        <f t="shared" si="6"/>
        <v>179225</v>
      </c>
      <c r="I69" s="4">
        <v>720136</v>
      </c>
      <c r="J69" s="5"/>
      <c r="K69" s="6">
        <f t="shared" si="7"/>
        <v>107744</v>
      </c>
      <c r="L69" s="4">
        <f t="shared" si="8"/>
        <v>286969</v>
      </c>
    </row>
    <row r="70" spans="1:12" ht="13.5" customHeight="1" x14ac:dyDescent="0.35">
      <c r="A70" s="2">
        <v>51002</v>
      </c>
      <c r="B70" s="2" t="s">
        <v>122</v>
      </c>
      <c r="C70" s="3">
        <v>2883779.0575033585</v>
      </c>
      <c r="D70" s="4">
        <v>1577349</v>
      </c>
      <c r="E70" s="4">
        <v>69989</v>
      </c>
      <c r="F70" s="5"/>
      <c r="G70" s="6">
        <v>0</v>
      </c>
      <c r="H70" s="6">
        <f t="shared" si="6"/>
        <v>0</v>
      </c>
      <c r="I70" s="4">
        <v>1435837</v>
      </c>
      <c r="J70" s="5"/>
      <c r="K70" s="6">
        <f t="shared" si="7"/>
        <v>6053</v>
      </c>
      <c r="L70" s="4">
        <f t="shared" si="8"/>
        <v>6053</v>
      </c>
    </row>
    <row r="71" spans="1:12" ht="13.5" customHeight="1" x14ac:dyDescent="0.35">
      <c r="A71" s="2">
        <v>56006</v>
      </c>
      <c r="B71" s="2" t="s">
        <v>138</v>
      </c>
      <c r="C71" s="3">
        <v>1559470.6652360519</v>
      </c>
      <c r="D71" s="4">
        <v>516392</v>
      </c>
      <c r="E71" s="4">
        <v>32597</v>
      </c>
      <c r="F71" s="5"/>
      <c r="G71" s="6">
        <v>0</v>
      </c>
      <c r="H71" s="6">
        <f t="shared" si="6"/>
        <v>230746</v>
      </c>
      <c r="I71" s="4">
        <v>565554</v>
      </c>
      <c r="J71" s="5"/>
      <c r="K71" s="6">
        <f t="shared" si="7"/>
        <v>214181</v>
      </c>
      <c r="L71" s="4">
        <f t="shared" si="8"/>
        <v>444927</v>
      </c>
    </row>
    <row r="72" spans="1:12" ht="13.5" customHeight="1" x14ac:dyDescent="0.35">
      <c r="A72" s="2">
        <v>23002</v>
      </c>
      <c r="B72" s="2" t="s">
        <v>61</v>
      </c>
      <c r="C72" s="3">
        <v>4407543.6665000003</v>
      </c>
      <c r="D72" s="4">
        <v>977133</v>
      </c>
      <c r="E72" s="4">
        <v>57515</v>
      </c>
      <c r="F72" s="5"/>
      <c r="G72" s="6">
        <v>0</v>
      </c>
      <c r="H72" s="6">
        <f t="shared" si="6"/>
        <v>1169124</v>
      </c>
      <c r="I72" s="4">
        <v>901224</v>
      </c>
      <c r="J72" s="5"/>
      <c r="K72" s="6">
        <f t="shared" si="7"/>
        <v>1302548</v>
      </c>
      <c r="L72" s="4">
        <f t="shared" si="8"/>
        <v>2471672</v>
      </c>
    </row>
    <row r="73" spans="1:12" ht="13.5" customHeight="1" x14ac:dyDescent="0.35">
      <c r="A73" s="2">
        <v>53002</v>
      </c>
      <c r="B73" s="2" t="s">
        <v>129</v>
      </c>
      <c r="C73" s="3">
        <v>758174.26830357139</v>
      </c>
      <c r="D73" s="4">
        <v>500245</v>
      </c>
      <c r="E73" s="4">
        <v>34343</v>
      </c>
      <c r="F73" s="5"/>
      <c r="G73" s="6">
        <v>0</v>
      </c>
      <c r="H73" s="6">
        <f t="shared" si="6"/>
        <v>0</v>
      </c>
      <c r="I73" s="4">
        <v>549027</v>
      </c>
      <c r="J73" s="5"/>
      <c r="K73" s="6">
        <f t="shared" si="7"/>
        <v>0</v>
      </c>
      <c r="L73" s="4">
        <f t="shared" si="8"/>
        <v>0</v>
      </c>
    </row>
    <row r="74" spans="1:12" ht="13.5" customHeight="1" x14ac:dyDescent="0.35">
      <c r="A74" s="2">
        <v>48003</v>
      </c>
      <c r="B74" s="2" t="s">
        <v>111</v>
      </c>
      <c r="C74" s="3">
        <v>2274421.4033040246</v>
      </c>
      <c r="D74" s="4">
        <v>753236</v>
      </c>
      <c r="E74" s="4">
        <v>52737</v>
      </c>
      <c r="F74" s="5"/>
      <c r="G74" s="6">
        <v>0</v>
      </c>
      <c r="H74" s="6">
        <f t="shared" si="6"/>
        <v>331238</v>
      </c>
      <c r="I74" s="4">
        <v>794905</v>
      </c>
      <c r="J74" s="5"/>
      <c r="K74" s="6">
        <f t="shared" si="7"/>
        <v>342306</v>
      </c>
      <c r="L74" s="4">
        <f t="shared" si="8"/>
        <v>673544</v>
      </c>
    </row>
    <row r="75" spans="1:12" ht="13.5" customHeight="1" x14ac:dyDescent="0.35">
      <c r="A75" s="2">
        <v>2002</v>
      </c>
      <c r="B75" s="2" t="s">
        <v>11</v>
      </c>
      <c r="C75" s="3">
        <v>14588392.638899999</v>
      </c>
      <c r="D75" s="4">
        <v>2366159</v>
      </c>
      <c r="E75" s="4">
        <v>166172</v>
      </c>
      <c r="F75" s="5"/>
      <c r="G75" s="6">
        <v>45127.258590000005</v>
      </c>
      <c r="H75" s="6">
        <f t="shared" si="6"/>
        <v>4784429</v>
      </c>
      <c r="I75" s="4">
        <v>2193511</v>
      </c>
      <c r="J75" s="5"/>
      <c r="K75" s="6">
        <f t="shared" si="7"/>
        <v>5123249</v>
      </c>
      <c r="L75" s="4">
        <f t="shared" si="8"/>
        <v>9907678</v>
      </c>
    </row>
    <row r="76" spans="1:12" ht="13.5" customHeight="1" x14ac:dyDescent="0.35">
      <c r="A76" s="2">
        <v>22006</v>
      </c>
      <c r="B76" s="2" t="s">
        <v>59</v>
      </c>
      <c r="C76" s="3">
        <v>2469865.8624514695</v>
      </c>
      <c r="D76" s="4">
        <v>884337</v>
      </c>
      <c r="E76" s="4">
        <v>45320</v>
      </c>
      <c r="F76" s="5"/>
      <c r="G76" s="6">
        <v>0</v>
      </c>
      <c r="H76" s="6">
        <f t="shared" si="6"/>
        <v>305276</v>
      </c>
      <c r="I76" s="4">
        <v>892561</v>
      </c>
      <c r="J76" s="5"/>
      <c r="K76" s="6">
        <f t="shared" si="7"/>
        <v>342372</v>
      </c>
      <c r="L76" s="4">
        <f t="shared" si="8"/>
        <v>647648</v>
      </c>
    </row>
    <row r="77" spans="1:12" ht="13.5" customHeight="1" x14ac:dyDescent="0.35">
      <c r="A77" s="2">
        <v>13003</v>
      </c>
      <c r="B77" s="2" t="s">
        <v>37</v>
      </c>
      <c r="C77" s="3">
        <v>1898997.0131901205</v>
      </c>
      <c r="D77" s="4">
        <v>493117</v>
      </c>
      <c r="E77" s="4">
        <v>62149</v>
      </c>
      <c r="F77" s="5"/>
      <c r="G77" s="6">
        <v>0</v>
      </c>
      <c r="H77" s="6">
        <f t="shared" si="6"/>
        <v>394233</v>
      </c>
      <c r="I77" s="4">
        <v>494330</v>
      </c>
      <c r="J77" s="5"/>
      <c r="K77" s="6">
        <f t="shared" si="7"/>
        <v>455169</v>
      </c>
      <c r="L77" s="4">
        <f t="shared" si="8"/>
        <v>849402</v>
      </c>
    </row>
    <row r="78" spans="1:12" ht="13.5" customHeight="1" x14ac:dyDescent="0.35">
      <c r="A78" s="2">
        <v>2003</v>
      </c>
      <c r="B78" s="2" t="s">
        <v>12</v>
      </c>
      <c r="C78" s="3">
        <v>1592949.6192964676</v>
      </c>
      <c r="D78" s="4">
        <v>497727</v>
      </c>
      <c r="E78" s="4">
        <v>42530</v>
      </c>
      <c r="F78" s="5"/>
      <c r="G78" s="6">
        <v>0</v>
      </c>
      <c r="H78" s="6">
        <f t="shared" si="6"/>
        <v>256218</v>
      </c>
      <c r="I78" s="4">
        <v>529484</v>
      </c>
      <c r="J78" s="5"/>
      <c r="K78" s="6">
        <f t="shared" si="7"/>
        <v>266991</v>
      </c>
      <c r="L78" s="4">
        <f t="shared" si="8"/>
        <v>523209</v>
      </c>
    </row>
    <row r="79" spans="1:12" ht="13.5" customHeight="1" x14ac:dyDescent="0.35">
      <c r="A79" s="2">
        <v>37003</v>
      </c>
      <c r="B79" s="2" t="s">
        <v>86</v>
      </c>
      <c r="C79" s="3">
        <v>1290872.3625</v>
      </c>
      <c r="D79" s="4">
        <v>288936</v>
      </c>
      <c r="E79" s="4">
        <v>17595</v>
      </c>
      <c r="F79" s="5"/>
      <c r="G79" s="6">
        <v>0</v>
      </c>
      <c r="H79" s="6">
        <f t="shared" si="6"/>
        <v>338905</v>
      </c>
      <c r="I79" s="4">
        <v>311695</v>
      </c>
      <c r="J79" s="5"/>
      <c r="K79" s="6">
        <f t="shared" si="7"/>
        <v>333741</v>
      </c>
      <c r="L79" s="4">
        <f t="shared" si="8"/>
        <v>672646</v>
      </c>
    </row>
    <row r="80" spans="1:12" ht="13.5" customHeight="1" x14ac:dyDescent="0.35">
      <c r="A80" s="2">
        <v>35002</v>
      </c>
      <c r="B80" s="2" t="s">
        <v>84</v>
      </c>
      <c r="C80" s="3">
        <v>2175601.2356979409</v>
      </c>
      <c r="D80" s="4">
        <v>339776</v>
      </c>
      <c r="E80" s="4">
        <v>47052</v>
      </c>
      <c r="F80" s="5"/>
      <c r="G80" s="6">
        <v>0</v>
      </c>
      <c r="H80" s="6">
        <f t="shared" si="6"/>
        <v>700973</v>
      </c>
      <c r="I80" s="4">
        <v>347952</v>
      </c>
      <c r="J80" s="5"/>
      <c r="K80" s="6">
        <f t="shared" si="7"/>
        <v>739849</v>
      </c>
      <c r="L80" s="4">
        <f t="shared" si="8"/>
        <v>1440822</v>
      </c>
    </row>
    <row r="81" spans="1:12" ht="13.5" customHeight="1" x14ac:dyDescent="0.35">
      <c r="A81" s="2">
        <v>7002</v>
      </c>
      <c r="B81" s="2" t="s">
        <v>27</v>
      </c>
      <c r="C81" s="3">
        <v>1912081.3295990569</v>
      </c>
      <c r="D81" s="4">
        <v>376163</v>
      </c>
      <c r="E81" s="4">
        <v>41568</v>
      </c>
      <c r="F81" s="5"/>
      <c r="G81" s="6">
        <v>0</v>
      </c>
      <c r="H81" s="6">
        <f t="shared" si="6"/>
        <v>538310</v>
      </c>
      <c r="I81" s="4">
        <v>431172</v>
      </c>
      <c r="J81" s="5"/>
      <c r="K81" s="6">
        <f t="shared" si="7"/>
        <v>524869</v>
      </c>
      <c r="L81" s="4">
        <f t="shared" si="8"/>
        <v>1063179</v>
      </c>
    </row>
    <row r="82" spans="1:12" ht="13.5" customHeight="1" x14ac:dyDescent="0.35">
      <c r="A82" s="2">
        <v>38003</v>
      </c>
      <c r="B82" s="2" t="s">
        <v>89</v>
      </c>
      <c r="C82" s="3">
        <v>1010841.85</v>
      </c>
      <c r="D82" s="4">
        <v>312368</v>
      </c>
      <c r="E82" s="4">
        <v>39192</v>
      </c>
      <c r="F82" s="5"/>
      <c r="G82" s="6">
        <v>0</v>
      </c>
      <c r="H82" s="6">
        <f t="shared" si="6"/>
        <v>153861</v>
      </c>
      <c r="I82" s="4">
        <v>332749</v>
      </c>
      <c r="J82" s="5"/>
      <c r="K82" s="6">
        <f t="shared" si="7"/>
        <v>172672</v>
      </c>
      <c r="L82" s="4">
        <f t="shared" si="8"/>
        <v>326533</v>
      </c>
    </row>
    <row r="83" spans="1:12" ht="13.5" customHeight="1" x14ac:dyDescent="0.35">
      <c r="A83" s="2">
        <v>45005</v>
      </c>
      <c r="B83" s="2" t="s">
        <v>107</v>
      </c>
      <c r="C83" s="3">
        <v>1489263.5414091472</v>
      </c>
      <c r="D83" s="4">
        <v>460778</v>
      </c>
      <c r="E83" s="4">
        <v>63723</v>
      </c>
      <c r="F83" s="5"/>
      <c r="G83" s="6">
        <v>0</v>
      </c>
      <c r="H83" s="6">
        <f t="shared" si="6"/>
        <v>220131</v>
      </c>
      <c r="I83" s="4">
        <v>511433</v>
      </c>
      <c r="J83" s="5"/>
      <c r="K83" s="6">
        <f t="shared" si="7"/>
        <v>233199</v>
      </c>
      <c r="L83" s="4">
        <f t="shared" si="8"/>
        <v>453330</v>
      </c>
    </row>
    <row r="84" spans="1:12" ht="13.5" customHeight="1" x14ac:dyDescent="0.35">
      <c r="A84" s="2">
        <v>40001</v>
      </c>
      <c r="B84" s="2" t="s">
        <v>94</v>
      </c>
      <c r="C84" s="3">
        <v>3978509.6012999993</v>
      </c>
      <c r="D84" s="4">
        <v>2992885</v>
      </c>
      <c r="E84" s="4">
        <v>126385</v>
      </c>
      <c r="F84" s="5"/>
      <c r="G84" s="6">
        <v>0</v>
      </c>
      <c r="H84" s="6">
        <f t="shared" si="6"/>
        <v>0</v>
      </c>
      <c r="I84" s="4">
        <v>2733455</v>
      </c>
      <c r="J84" s="9">
        <v>-70924.19</v>
      </c>
      <c r="K84" s="6">
        <f t="shared" si="7"/>
        <v>0</v>
      </c>
      <c r="L84" s="4">
        <f t="shared" si="8"/>
        <v>0</v>
      </c>
    </row>
    <row r="85" spans="1:12" ht="13.5" customHeight="1" x14ac:dyDescent="0.35">
      <c r="A85" s="2">
        <v>52004</v>
      </c>
      <c r="B85" s="2" t="s">
        <v>127</v>
      </c>
      <c r="C85" s="3">
        <v>1747840.5874411208</v>
      </c>
      <c r="D85" s="4">
        <v>355038</v>
      </c>
      <c r="E85" s="4">
        <v>47771</v>
      </c>
      <c r="F85" s="5"/>
      <c r="G85" s="6">
        <v>0</v>
      </c>
      <c r="H85" s="6">
        <f t="shared" si="6"/>
        <v>471111</v>
      </c>
      <c r="I85" s="4">
        <v>385032</v>
      </c>
      <c r="J85" s="5"/>
      <c r="K85" s="6">
        <f t="shared" si="7"/>
        <v>488888</v>
      </c>
      <c r="L85" s="4">
        <f t="shared" si="8"/>
        <v>959999</v>
      </c>
    </row>
    <row r="86" spans="1:12" ht="13.5" customHeight="1" x14ac:dyDescent="0.35">
      <c r="A86" s="2">
        <v>41004</v>
      </c>
      <c r="B86" s="2" t="s">
        <v>98</v>
      </c>
      <c r="C86" s="3">
        <v>5767317.1951000001</v>
      </c>
      <c r="D86" s="4">
        <v>1039638</v>
      </c>
      <c r="E86" s="4">
        <v>84106</v>
      </c>
      <c r="F86" s="5"/>
      <c r="G86" s="6">
        <v>0</v>
      </c>
      <c r="H86" s="6">
        <f t="shared" si="6"/>
        <v>1759915</v>
      </c>
      <c r="I86" s="4">
        <v>1094493</v>
      </c>
      <c r="J86" s="5"/>
      <c r="K86" s="6">
        <f t="shared" si="7"/>
        <v>1789166</v>
      </c>
      <c r="L86" s="4">
        <f t="shared" si="8"/>
        <v>3549081</v>
      </c>
    </row>
    <row r="87" spans="1:12" ht="13.5" customHeight="1" x14ac:dyDescent="0.35">
      <c r="A87" s="2">
        <v>44002</v>
      </c>
      <c r="B87" s="2" t="s">
        <v>105</v>
      </c>
      <c r="C87" s="3">
        <v>1302824.8843749999</v>
      </c>
      <c r="D87" s="4">
        <v>359036</v>
      </c>
      <c r="E87" s="4">
        <v>52135</v>
      </c>
      <c r="F87" s="5"/>
      <c r="G87" s="6">
        <v>0</v>
      </c>
      <c r="H87" s="6">
        <f t="shared" si="6"/>
        <v>240241</v>
      </c>
      <c r="I87" s="4">
        <v>374771</v>
      </c>
      <c r="J87" s="5"/>
      <c r="K87" s="6">
        <f t="shared" si="7"/>
        <v>276641</v>
      </c>
      <c r="L87" s="4">
        <f t="shared" si="8"/>
        <v>516882</v>
      </c>
    </row>
    <row r="88" spans="1:12" ht="13.5" customHeight="1" x14ac:dyDescent="0.35">
      <c r="A88" s="2">
        <v>42001</v>
      </c>
      <c r="B88" s="2" t="s">
        <v>100</v>
      </c>
      <c r="C88" s="3">
        <v>2475407.8453038675</v>
      </c>
      <c r="D88" s="4">
        <v>516810</v>
      </c>
      <c r="E88" s="4">
        <v>78890</v>
      </c>
      <c r="F88" s="5"/>
      <c r="G88" s="6">
        <v>0</v>
      </c>
      <c r="H88" s="6">
        <f t="shared" si="6"/>
        <v>642004</v>
      </c>
      <c r="I88" s="4">
        <v>560608</v>
      </c>
      <c r="J88" s="5"/>
      <c r="K88" s="6">
        <f t="shared" si="7"/>
        <v>677096</v>
      </c>
      <c r="L88" s="4">
        <f t="shared" si="8"/>
        <v>1319100</v>
      </c>
    </row>
    <row r="89" spans="1:12" ht="13.5" customHeight="1" x14ac:dyDescent="0.35">
      <c r="A89" s="2">
        <v>39002</v>
      </c>
      <c r="B89" s="2" t="s">
        <v>91</v>
      </c>
      <c r="C89" s="3">
        <v>6358850.9177000001</v>
      </c>
      <c r="D89" s="4">
        <v>1647741</v>
      </c>
      <c r="E89" s="4">
        <v>115875</v>
      </c>
      <c r="F89" s="5"/>
      <c r="G89" s="6">
        <v>0</v>
      </c>
      <c r="H89" s="6">
        <f t="shared" si="6"/>
        <v>1415809</v>
      </c>
      <c r="I89" s="4">
        <v>1621399</v>
      </c>
      <c r="J89" s="5"/>
      <c r="K89" s="6">
        <f t="shared" si="7"/>
        <v>1558026</v>
      </c>
      <c r="L89" s="4">
        <f t="shared" si="8"/>
        <v>2973835</v>
      </c>
    </row>
    <row r="90" spans="1:12" ht="13.5" customHeight="1" x14ac:dyDescent="0.35">
      <c r="A90" s="2">
        <v>60003</v>
      </c>
      <c r="B90" s="2" t="s">
        <v>145</v>
      </c>
      <c r="C90" s="3">
        <v>1262869.3112500003</v>
      </c>
      <c r="D90" s="4">
        <v>324473</v>
      </c>
      <c r="E90" s="4">
        <v>30558</v>
      </c>
      <c r="F90" s="5"/>
      <c r="G90" s="6">
        <v>0</v>
      </c>
      <c r="H90" s="6">
        <f t="shared" si="6"/>
        <v>276404</v>
      </c>
      <c r="I90" s="4">
        <v>319599</v>
      </c>
      <c r="J90" s="5"/>
      <c r="K90" s="6">
        <f t="shared" si="7"/>
        <v>311836</v>
      </c>
      <c r="L90" s="4">
        <f t="shared" si="8"/>
        <v>588240</v>
      </c>
    </row>
    <row r="91" spans="1:12" ht="13.5" customHeight="1" x14ac:dyDescent="0.35">
      <c r="A91" s="2">
        <v>43007</v>
      </c>
      <c r="B91" s="2" t="s">
        <v>103</v>
      </c>
      <c r="C91" s="3">
        <v>2335108.9774759067</v>
      </c>
      <c r="D91" s="4">
        <v>423824</v>
      </c>
      <c r="E91" s="4">
        <v>52858</v>
      </c>
      <c r="F91" s="5"/>
      <c r="G91" s="6">
        <v>0</v>
      </c>
      <c r="H91" s="6">
        <f t="shared" si="6"/>
        <v>690872</v>
      </c>
      <c r="I91" s="4">
        <v>442347</v>
      </c>
      <c r="J91" s="5"/>
      <c r="K91" s="6">
        <f t="shared" si="7"/>
        <v>725207</v>
      </c>
      <c r="L91" s="4">
        <f t="shared" si="8"/>
        <v>1416079</v>
      </c>
    </row>
    <row r="92" spans="1:12" ht="13.5" customHeight="1" x14ac:dyDescent="0.35">
      <c r="A92" s="2">
        <v>15001</v>
      </c>
      <c r="B92" s="2" t="s">
        <v>42</v>
      </c>
      <c r="C92" s="3">
        <v>1099632.0125</v>
      </c>
      <c r="D92" s="4">
        <v>94669</v>
      </c>
      <c r="E92" s="4">
        <v>15494</v>
      </c>
      <c r="F92" s="5"/>
      <c r="G92" s="6">
        <v>0</v>
      </c>
      <c r="H92" s="6">
        <f t="shared" si="6"/>
        <v>439653</v>
      </c>
      <c r="I92" s="4">
        <v>105545</v>
      </c>
      <c r="J92" s="5"/>
      <c r="K92" s="6">
        <f t="shared" si="7"/>
        <v>444271</v>
      </c>
      <c r="L92" s="4">
        <f t="shared" si="8"/>
        <v>883924</v>
      </c>
    </row>
    <row r="93" spans="1:12" ht="13.5" customHeight="1" x14ac:dyDescent="0.35">
      <c r="A93" s="2">
        <v>15002</v>
      </c>
      <c r="B93" s="2" t="s">
        <v>43</v>
      </c>
      <c r="C93" s="3">
        <v>2693028.8855989235</v>
      </c>
      <c r="D93" s="4">
        <v>141715</v>
      </c>
      <c r="E93" s="4">
        <v>0</v>
      </c>
      <c r="F93" s="5"/>
      <c r="G93" s="6">
        <v>0</v>
      </c>
      <c r="H93" s="6">
        <f t="shared" si="6"/>
        <v>1204799</v>
      </c>
      <c r="I93" s="4">
        <v>155214</v>
      </c>
      <c r="J93" s="5"/>
      <c r="K93" s="6">
        <f t="shared" si="7"/>
        <v>1191300</v>
      </c>
      <c r="L93" s="4">
        <f t="shared" si="8"/>
        <v>2396099</v>
      </c>
    </row>
    <row r="94" spans="1:12" ht="13.5" customHeight="1" x14ac:dyDescent="0.35">
      <c r="A94" s="2">
        <v>46001</v>
      </c>
      <c r="B94" s="2" t="s">
        <v>108</v>
      </c>
      <c r="C94" s="3">
        <v>15478392.8879</v>
      </c>
      <c r="D94" s="4">
        <v>3670047</v>
      </c>
      <c r="E94" s="4">
        <v>256408</v>
      </c>
      <c r="F94" s="5"/>
      <c r="G94" s="6">
        <v>0</v>
      </c>
      <c r="H94" s="6">
        <f t="shared" si="6"/>
        <v>3812741</v>
      </c>
      <c r="I94" s="4">
        <v>3514216</v>
      </c>
      <c r="J94" s="9">
        <v>-15152.41</v>
      </c>
      <c r="K94" s="6">
        <f t="shared" si="7"/>
        <v>4209828</v>
      </c>
      <c r="L94" s="4">
        <f t="shared" si="8"/>
        <v>8022569</v>
      </c>
    </row>
    <row r="95" spans="1:12" ht="13.5" customHeight="1" x14ac:dyDescent="0.35">
      <c r="A95" s="2">
        <v>33002</v>
      </c>
      <c r="B95" s="2" t="s">
        <v>80</v>
      </c>
      <c r="C95" s="3">
        <v>1858739.1160714284</v>
      </c>
      <c r="D95" s="4">
        <v>350088</v>
      </c>
      <c r="E95" s="4">
        <v>38540</v>
      </c>
      <c r="F95" s="5"/>
      <c r="G95" s="6">
        <v>0</v>
      </c>
      <c r="H95" s="6">
        <f t="shared" si="6"/>
        <v>540742</v>
      </c>
      <c r="I95" s="4">
        <v>363953</v>
      </c>
      <c r="J95" s="5"/>
      <c r="K95" s="6">
        <f t="shared" si="7"/>
        <v>565417</v>
      </c>
      <c r="L95" s="4">
        <f t="shared" si="8"/>
        <v>1106159</v>
      </c>
    </row>
    <row r="96" spans="1:12" ht="13.5" customHeight="1" x14ac:dyDescent="0.35">
      <c r="A96" s="2">
        <v>25004</v>
      </c>
      <c r="B96" s="2" t="s">
        <v>66</v>
      </c>
      <c r="C96" s="3">
        <v>5109122.550499999</v>
      </c>
      <c r="D96" s="4">
        <v>1317115</v>
      </c>
      <c r="E96" s="4">
        <v>93899</v>
      </c>
      <c r="F96" s="5"/>
      <c r="G96" s="6">
        <v>0</v>
      </c>
      <c r="H96" s="6">
        <f t="shared" si="6"/>
        <v>1143547</v>
      </c>
      <c r="I96" s="4">
        <v>1271118</v>
      </c>
      <c r="J96" s="5"/>
      <c r="K96" s="6">
        <f t="shared" si="7"/>
        <v>1283443</v>
      </c>
      <c r="L96" s="4">
        <f t="shared" si="8"/>
        <v>2426990</v>
      </c>
    </row>
    <row r="97" spans="1:12" ht="13.5" customHeight="1" x14ac:dyDescent="0.35">
      <c r="A97" s="2">
        <v>29004</v>
      </c>
      <c r="B97" s="2" t="s">
        <v>74</v>
      </c>
      <c r="C97" s="3">
        <v>2697564.251697015</v>
      </c>
      <c r="D97" s="4">
        <v>1041273</v>
      </c>
      <c r="E97" s="4">
        <v>112531</v>
      </c>
      <c r="F97" s="5"/>
      <c r="G97" s="6">
        <v>0</v>
      </c>
      <c r="H97" s="6">
        <f t="shared" si="6"/>
        <v>194978</v>
      </c>
      <c r="I97" s="4">
        <v>1131954</v>
      </c>
      <c r="J97" s="5"/>
      <c r="K97" s="6">
        <f t="shared" si="7"/>
        <v>216828</v>
      </c>
      <c r="L97" s="4">
        <f t="shared" si="8"/>
        <v>411806</v>
      </c>
    </row>
    <row r="98" spans="1:12" ht="13.5" customHeight="1" x14ac:dyDescent="0.35">
      <c r="A98" s="2">
        <v>17002</v>
      </c>
      <c r="B98" s="2" t="s">
        <v>48</v>
      </c>
      <c r="C98" s="3">
        <v>15239943.491500001</v>
      </c>
      <c r="D98" s="4">
        <v>3230307</v>
      </c>
      <c r="E98" s="4">
        <v>187786</v>
      </c>
      <c r="F98" s="5"/>
      <c r="G98" s="6">
        <v>93429.10699</v>
      </c>
      <c r="H98" s="6">
        <f t="shared" ref="H98:H129" si="9">IF((0.5*C98)-D98-E98+F98+(0.5*G98)&lt;0,0,ROUND((0.5*C98)-D98-E98+F98+(0.5*G98),0))</f>
        <v>4248593</v>
      </c>
      <c r="I98" s="4">
        <v>3064467</v>
      </c>
      <c r="J98" s="5"/>
      <c r="K98" s="6">
        <f t="shared" ref="K98:K129" si="10">IF((0.5*C98)-I98+J98+(0.5*G98)&lt;0,0,ROUND((0.5*C98)-I98+J98+(0.5*G98),0))</f>
        <v>4602219</v>
      </c>
      <c r="L98" s="4">
        <f t="shared" ref="L98:L129" si="11">H98+K98</f>
        <v>8850812</v>
      </c>
    </row>
    <row r="99" spans="1:12" ht="13.5" customHeight="1" x14ac:dyDescent="0.35">
      <c r="A99" s="2">
        <v>62006</v>
      </c>
      <c r="B99" s="2" t="s">
        <v>153</v>
      </c>
      <c r="C99" s="3">
        <v>3608541.4841999998</v>
      </c>
      <c r="D99" s="4">
        <v>573190</v>
      </c>
      <c r="E99" s="4">
        <v>37165</v>
      </c>
      <c r="F99" s="5"/>
      <c r="G99" s="6">
        <v>0</v>
      </c>
      <c r="H99" s="6">
        <f t="shared" si="9"/>
        <v>1193916</v>
      </c>
      <c r="I99" s="4">
        <v>529852</v>
      </c>
      <c r="J99" s="5"/>
      <c r="K99" s="6">
        <f t="shared" si="10"/>
        <v>1274419</v>
      </c>
      <c r="L99" s="4">
        <f t="shared" si="11"/>
        <v>2468335</v>
      </c>
    </row>
    <row r="100" spans="1:12" ht="13.5" customHeight="1" x14ac:dyDescent="0.35">
      <c r="A100" s="2">
        <v>43002</v>
      </c>
      <c r="B100" s="2" t="s">
        <v>102</v>
      </c>
      <c r="C100" s="3">
        <v>1635214.671532847</v>
      </c>
      <c r="D100" s="4">
        <v>200594</v>
      </c>
      <c r="E100" s="4">
        <v>26061</v>
      </c>
      <c r="F100" s="5"/>
      <c r="G100" s="6">
        <v>0</v>
      </c>
      <c r="H100" s="6">
        <f t="shared" si="9"/>
        <v>590952</v>
      </c>
      <c r="I100" s="4">
        <v>194396</v>
      </c>
      <c r="J100" s="5"/>
      <c r="K100" s="6">
        <f t="shared" si="10"/>
        <v>623211</v>
      </c>
      <c r="L100" s="4">
        <f t="shared" si="11"/>
        <v>1214163</v>
      </c>
    </row>
    <row r="101" spans="1:12" ht="13.5" customHeight="1" x14ac:dyDescent="0.35">
      <c r="A101" s="2">
        <v>17003</v>
      </c>
      <c r="B101" s="2" t="s">
        <v>49</v>
      </c>
      <c r="C101" s="3">
        <v>1366002.5000000002</v>
      </c>
      <c r="D101" s="4">
        <v>239338</v>
      </c>
      <c r="E101" s="4">
        <v>33378</v>
      </c>
      <c r="F101" s="5"/>
      <c r="G101" s="6">
        <v>0</v>
      </c>
      <c r="H101" s="6">
        <f t="shared" si="9"/>
        <v>410285</v>
      </c>
      <c r="I101" s="4">
        <v>244528</v>
      </c>
      <c r="J101" s="5"/>
      <c r="K101" s="6">
        <f t="shared" si="10"/>
        <v>438473</v>
      </c>
      <c r="L101" s="4">
        <f t="shared" si="11"/>
        <v>848758</v>
      </c>
    </row>
    <row r="102" spans="1:12" ht="13.5" customHeight="1" x14ac:dyDescent="0.35">
      <c r="A102" s="2">
        <v>51003</v>
      </c>
      <c r="B102" s="2" t="s">
        <v>123</v>
      </c>
      <c r="C102" s="3">
        <v>1633227.7764277034</v>
      </c>
      <c r="D102" s="4">
        <v>159485</v>
      </c>
      <c r="E102" s="4">
        <v>16944</v>
      </c>
      <c r="F102" s="5"/>
      <c r="G102" s="6">
        <v>0</v>
      </c>
      <c r="H102" s="6">
        <f t="shared" si="9"/>
        <v>640185</v>
      </c>
      <c r="I102" s="4">
        <v>158766</v>
      </c>
      <c r="J102" s="5"/>
      <c r="K102" s="6">
        <f t="shared" si="10"/>
        <v>657848</v>
      </c>
      <c r="L102" s="4">
        <f t="shared" si="11"/>
        <v>1298033</v>
      </c>
    </row>
    <row r="103" spans="1:12" ht="13.5" customHeight="1" x14ac:dyDescent="0.35">
      <c r="A103" s="2">
        <v>9002</v>
      </c>
      <c r="B103" s="2" t="s">
        <v>29</v>
      </c>
      <c r="C103" s="3">
        <v>1915060.7135324925</v>
      </c>
      <c r="D103" s="4">
        <v>298444</v>
      </c>
      <c r="E103" s="4">
        <v>33626</v>
      </c>
      <c r="F103" s="5"/>
      <c r="G103" s="6">
        <v>0</v>
      </c>
      <c r="H103" s="6">
        <f t="shared" si="9"/>
        <v>625460</v>
      </c>
      <c r="I103" s="4">
        <v>307507</v>
      </c>
      <c r="J103" s="5"/>
      <c r="K103" s="6">
        <f t="shared" si="10"/>
        <v>650023</v>
      </c>
      <c r="L103" s="4">
        <f t="shared" si="11"/>
        <v>1275483</v>
      </c>
    </row>
    <row r="104" spans="1:12" ht="13.5" customHeight="1" x14ac:dyDescent="0.35">
      <c r="A104" s="2">
        <v>56007</v>
      </c>
      <c r="B104" s="2" t="s">
        <v>139</v>
      </c>
      <c r="C104" s="3">
        <v>1524683.7984019667</v>
      </c>
      <c r="D104" s="4">
        <v>646027</v>
      </c>
      <c r="E104" s="4">
        <v>103927</v>
      </c>
      <c r="F104" s="5"/>
      <c r="G104" s="6">
        <v>0</v>
      </c>
      <c r="H104" s="6">
        <f t="shared" si="9"/>
        <v>12388</v>
      </c>
      <c r="I104" s="4">
        <v>711158</v>
      </c>
      <c r="J104" s="5"/>
      <c r="K104" s="6">
        <f t="shared" si="10"/>
        <v>51184</v>
      </c>
      <c r="L104" s="4">
        <f t="shared" si="11"/>
        <v>63572</v>
      </c>
    </row>
    <row r="105" spans="1:12" ht="13.5" customHeight="1" x14ac:dyDescent="0.35">
      <c r="A105" s="2">
        <v>23003</v>
      </c>
      <c r="B105" s="2" t="s">
        <v>62</v>
      </c>
      <c r="C105" s="3">
        <v>928881.7</v>
      </c>
      <c r="D105" s="4">
        <v>61275</v>
      </c>
      <c r="E105" s="4">
        <v>0</v>
      </c>
      <c r="F105" s="5"/>
      <c r="G105" s="6">
        <v>0</v>
      </c>
      <c r="H105" s="6">
        <f t="shared" si="9"/>
        <v>403166</v>
      </c>
      <c r="I105" s="4">
        <v>64896</v>
      </c>
      <c r="J105" s="5"/>
      <c r="K105" s="6">
        <f t="shared" si="10"/>
        <v>399545</v>
      </c>
      <c r="L105" s="4">
        <f t="shared" si="11"/>
        <v>802711</v>
      </c>
    </row>
    <row r="106" spans="1:12" ht="13.5" customHeight="1" x14ac:dyDescent="0.35">
      <c r="A106" s="2">
        <v>65001</v>
      </c>
      <c r="B106" s="2" t="s">
        <v>157</v>
      </c>
      <c r="C106" s="3">
        <v>7703161.2979999995</v>
      </c>
      <c r="D106" s="4">
        <v>43473</v>
      </c>
      <c r="E106" s="4">
        <v>5724</v>
      </c>
      <c r="F106" s="5"/>
      <c r="G106" s="6">
        <v>0</v>
      </c>
      <c r="H106" s="6">
        <f t="shared" si="9"/>
        <v>3802384</v>
      </c>
      <c r="I106" s="4">
        <v>47763</v>
      </c>
      <c r="J106" s="5"/>
      <c r="K106" s="6">
        <f t="shared" si="10"/>
        <v>3803818</v>
      </c>
      <c r="L106" s="4">
        <f t="shared" si="11"/>
        <v>7606202</v>
      </c>
    </row>
    <row r="107" spans="1:12" ht="13.5" customHeight="1" x14ac:dyDescent="0.35">
      <c r="A107" s="2">
        <v>39005</v>
      </c>
      <c r="B107" s="2" t="s">
        <v>93</v>
      </c>
      <c r="C107" s="3">
        <v>1101339.515625</v>
      </c>
      <c r="D107" s="4">
        <v>252991</v>
      </c>
      <c r="E107" s="4">
        <v>26092</v>
      </c>
      <c r="F107" s="5"/>
      <c r="G107" s="6">
        <v>0</v>
      </c>
      <c r="H107" s="6">
        <f t="shared" si="9"/>
        <v>271587</v>
      </c>
      <c r="I107" s="4">
        <v>272213</v>
      </c>
      <c r="J107" s="5"/>
      <c r="K107" s="6">
        <f t="shared" si="10"/>
        <v>278457</v>
      </c>
      <c r="L107" s="4">
        <f t="shared" si="11"/>
        <v>550044</v>
      </c>
    </row>
    <row r="108" spans="1:12" ht="13.5" customHeight="1" x14ac:dyDescent="0.35">
      <c r="A108" s="2">
        <v>60004</v>
      </c>
      <c r="B108" s="2" t="s">
        <v>146</v>
      </c>
      <c r="C108" s="3">
        <v>2524739.0901594283</v>
      </c>
      <c r="D108" s="4">
        <v>405361</v>
      </c>
      <c r="E108" s="4">
        <v>41385</v>
      </c>
      <c r="F108" s="5"/>
      <c r="G108" s="6">
        <v>0</v>
      </c>
      <c r="H108" s="6">
        <f t="shared" si="9"/>
        <v>815624</v>
      </c>
      <c r="I108" s="4">
        <v>409463</v>
      </c>
      <c r="J108" s="5"/>
      <c r="K108" s="6">
        <f t="shared" si="10"/>
        <v>852907</v>
      </c>
      <c r="L108" s="4">
        <f t="shared" si="11"/>
        <v>1668531</v>
      </c>
    </row>
    <row r="109" spans="1:12" ht="13.5" customHeight="1" x14ac:dyDescent="0.35">
      <c r="A109" s="2">
        <v>33003</v>
      </c>
      <c r="B109" s="2" t="s">
        <v>81</v>
      </c>
      <c r="C109" s="3">
        <v>2977978.6033340516</v>
      </c>
      <c r="D109" s="4">
        <v>511570</v>
      </c>
      <c r="E109" s="4">
        <v>65384</v>
      </c>
      <c r="F109" s="5"/>
      <c r="G109" s="6">
        <v>57279.216830000005</v>
      </c>
      <c r="H109" s="6">
        <f t="shared" si="9"/>
        <v>940675</v>
      </c>
      <c r="I109" s="4">
        <v>540567</v>
      </c>
      <c r="J109" s="5"/>
      <c r="K109" s="6">
        <f t="shared" si="10"/>
        <v>977062</v>
      </c>
      <c r="L109" s="4">
        <f t="shared" si="11"/>
        <v>1917737</v>
      </c>
    </row>
    <row r="110" spans="1:12" ht="13.5" customHeight="1" x14ac:dyDescent="0.35">
      <c r="A110" s="2">
        <v>32002</v>
      </c>
      <c r="B110" s="2" t="s">
        <v>78</v>
      </c>
      <c r="C110" s="3">
        <v>14661469.182399999</v>
      </c>
      <c r="D110" s="4">
        <v>2944295</v>
      </c>
      <c r="E110" s="4">
        <v>176916</v>
      </c>
      <c r="F110" s="5"/>
      <c r="G110" s="6">
        <v>0</v>
      </c>
      <c r="H110" s="6">
        <f t="shared" si="9"/>
        <v>4209524</v>
      </c>
      <c r="I110" s="4">
        <v>2858413</v>
      </c>
      <c r="J110" s="5"/>
      <c r="K110" s="6">
        <f t="shared" si="10"/>
        <v>4472322</v>
      </c>
      <c r="L110" s="4">
        <f t="shared" si="11"/>
        <v>8681846</v>
      </c>
    </row>
    <row r="111" spans="1:12" ht="13.5" customHeight="1" x14ac:dyDescent="0.35">
      <c r="A111" s="2">
        <v>1001</v>
      </c>
      <c r="B111" s="2" t="s">
        <v>9</v>
      </c>
      <c r="C111" s="3">
        <v>2035515.3949730701</v>
      </c>
      <c r="D111" s="4">
        <v>310408</v>
      </c>
      <c r="E111" s="4">
        <v>43596</v>
      </c>
      <c r="F111" s="5"/>
      <c r="G111" s="6">
        <v>58814.603640000001</v>
      </c>
      <c r="H111" s="6">
        <f t="shared" si="9"/>
        <v>693161</v>
      </c>
      <c r="I111" s="4">
        <v>329206</v>
      </c>
      <c r="J111" s="5"/>
      <c r="K111" s="6">
        <f t="shared" si="10"/>
        <v>717959</v>
      </c>
      <c r="L111" s="4">
        <f t="shared" si="11"/>
        <v>1411120</v>
      </c>
    </row>
    <row r="112" spans="1:12" ht="13.5" customHeight="1" x14ac:dyDescent="0.35">
      <c r="A112" s="2">
        <v>11005</v>
      </c>
      <c r="B112" s="2" t="s">
        <v>33</v>
      </c>
      <c r="C112" s="3">
        <v>2887636.4582543895</v>
      </c>
      <c r="D112" s="4">
        <v>733500</v>
      </c>
      <c r="E112" s="4">
        <v>90629</v>
      </c>
      <c r="F112" s="5"/>
      <c r="G112" s="6">
        <v>0</v>
      </c>
      <c r="H112" s="6">
        <f t="shared" si="9"/>
        <v>619689</v>
      </c>
      <c r="I112" s="4">
        <v>803278</v>
      </c>
      <c r="J112" s="5"/>
      <c r="K112" s="6">
        <f t="shared" si="10"/>
        <v>640540</v>
      </c>
      <c r="L112" s="4">
        <f t="shared" si="11"/>
        <v>1260229</v>
      </c>
    </row>
    <row r="113" spans="1:12" ht="13.5" customHeight="1" x14ac:dyDescent="0.35">
      <c r="A113" s="2">
        <v>51004</v>
      </c>
      <c r="B113" s="2" t="s">
        <v>124</v>
      </c>
      <c r="C113" s="3">
        <v>74704304.9252</v>
      </c>
      <c r="D113" s="4">
        <v>19199906</v>
      </c>
      <c r="E113" s="4">
        <v>976957</v>
      </c>
      <c r="F113" s="5"/>
      <c r="G113" s="6">
        <v>0</v>
      </c>
      <c r="H113" s="6">
        <f t="shared" si="9"/>
        <v>17175289</v>
      </c>
      <c r="I113" s="4">
        <v>18102662</v>
      </c>
      <c r="J113" s="5"/>
      <c r="K113" s="6">
        <f t="shared" si="10"/>
        <v>19249490</v>
      </c>
      <c r="L113" s="4">
        <f t="shared" si="11"/>
        <v>36424779</v>
      </c>
    </row>
    <row r="114" spans="1:12" ht="13.5" customHeight="1" x14ac:dyDescent="0.35">
      <c r="A114" s="2">
        <v>56004</v>
      </c>
      <c r="B114" s="2" t="s">
        <v>137</v>
      </c>
      <c r="C114" s="3">
        <v>3373206.5734999999</v>
      </c>
      <c r="D114" s="4">
        <v>621386</v>
      </c>
      <c r="E114" s="4">
        <v>73193</v>
      </c>
      <c r="F114" s="5"/>
      <c r="G114" s="6">
        <v>0</v>
      </c>
      <c r="H114" s="6">
        <f t="shared" si="9"/>
        <v>992024</v>
      </c>
      <c r="I114" s="4">
        <v>643603</v>
      </c>
      <c r="J114" s="5"/>
      <c r="K114" s="6">
        <f t="shared" si="10"/>
        <v>1043000</v>
      </c>
      <c r="L114" s="4">
        <f t="shared" si="11"/>
        <v>2035024</v>
      </c>
    </row>
    <row r="115" spans="1:12" ht="13.5" customHeight="1" x14ac:dyDescent="0.35">
      <c r="A115" s="2">
        <v>54004</v>
      </c>
      <c r="B115" s="2" t="s">
        <v>131</v>
      </c>
      <c r="C115" s="3">
        <v>1549645.5616942912</v>
      </c>
      <c r="D115" s="4">
        <v>182730</v>
      </c>
      <c r="E115" s="4">
        <v>25862</v>
      </c>
      <c r="F115" s="5"/>
      <c r="G115" s="6">
        <v>0</v>
      </c>
      <c r="H115" s="6">
        <f t="shared" si="9"/>
        <v>566231</v>
      </c>
      <c r="I115" s="4">
        <v>190574</v>
      </c>
      <c r="J115" s="5"/>
      <c r="K115" s="6">
        <f t="shared" si="10"/>
        <v>584249</v>
      </c>
      <c r="L115" s="4">
        <f t="shared" si="11"/>
        <v>1150480</v>
      </c>
    </row>
    <row r="116" spans="1:12" ht="13.5" customHeight="1" x14ac:dyDescent="0.35">
      <c r="A116" s="2">
        <v>39004</v>
      </c>
      <c r="B116" s="2" t="s">
        <v>92</v>
      </c>
      <c r="C116" s="3">
        <v>1118414.546875</v>
      </c>
      <c r="D116" s="4">
        <v>171412</v>
      </c>
      <c r="E116" s="4">
        <v>22533</v>
      </c>
      <c r="F116" s="5"/>
      <c r="G116" s="6">
        <v>0</v>
      </c>
      <c r="H116" s="6">
        <f t="shared" si="9"/>
        <v>365262</v>
      </c>
      <c r="I116" s="4">
        <v>184672</v>
      </c>
      <c r="J116" s="5"/>
      <c r="K116" s="6">
        <f t="shared" si="10"/>
        <v>374535</v>
      </c>
      <c r="L116" s="4">
        <f t="shared" si="11"/>
        <v>739797</v>
      </c>
    </row>
    <row r="117" spans="1:12" ht="13.5" customHeight="1" x14ac:dyDescent="0.35">
      <c r="A117" s="2">
        <v>55005</v>
      </c>
      <c r="B117" s="2" t="s">
        <v>135</v>
      </c>
      <c r="C117" s="3">
        <v>1306239.890625</v>
      </c>
      <c r="D117" s="4">
        <v>351851</v>
      </c>
      <c r="E117" s="4">
        <v>35713</v>
      </c>
      <c r="F117" s="5"/>
      <c r="G117" s="6">
        <v>0</v>
      </c>
      <c r="H117" s="6">
        <f t="shared" si="9"/>
        <v>265556</v>
      </c>
      <c r="I117" s="4">
        <v>361813</v>
      </c>
      <c r="J117" s="5"/>
      <c r="K117" s="6">
        <f t="shared" si="10"/>
        <v>291307</v>
      </c>
      <c r="L117" s="4">
        <f t="shared" si="11"/>
        <v>556863</v>
      </c>
    </row>
    <row r="118" spans="1:12" ht="13.5" customHeight="1" x14ac:dyDescent="0.35">
      <c r="A118" s="2">
        <v>4003</v>
      </c>
      <c r="B118" s="2" t="s">
        <v>17</v>
      </c>
      <c r="C118" s="3">
        <v>1751957.6154769047</v>
      </c>
      <c r="D118" s="4">
        <v>341577</v>
      </c>
      <c r="E118" s="4">
        <v>48110</v>
      </c>
      <c r="F118" s="5"/>
      <c r="G118" s="6">
        <v>0</v>
      </c>
      <c r="H118" s="6">
        <f t="shared" si="9"/>
        <v>486292</v>
      </c>
      <c r="I118" s="4">
        <v>364052</v>
      </c>
      <c r="J118" s="5"/>
      <c r="K118" s="6">
        <f t="shared" si="10"/>
        <v>511927</v>
      </c>
      <c r="L118" s="4">
        <f t="shared" si="11"/>
        <v>998219</v>
      </c>
    </row>
    <row r="119" spans="1:12" ht="13.5" customHeight="1" x14ac:dyDescent="0.35">
      <c r="A119" s="2">
        <v>62005</v>
      </c>
      <c r="B119" s="2" t="s">
        <v>152</v>
      </c>
      <c r="C119" s="3">
        <v>1318192.4124999999</v>
      </c>
      <c r="D119" s="4">
        <v>543976</v>
      </c>
      <c r="E119" s="4">
        <v>20144</v>
      </c>
      <c r="F119" s="5"/>
      <c r="G119" s="6">
        <v>0</v>
      </c>
      <c r="H119" s="6">
        <f t="shared" si="9"/>
        <v>94976</v>
      </c>
      <c r="I119" s="4">
        <v>577570</v>
      </c>
      <c r="J119" s="5"/>
      <c r="K119" s="6">
        <f t="shared" si="10"/>
        <v>81526</v>
      </c>
      <c r="L119" s="4">
        <f t="shared" si="11"/>
        <v>176502</v>
      </c>
    </row>
    <row r="120" spans="1:12" ht="13.5" customHeight="1" x14ac:dyDescent="0.35">
      <c r="A120" s="2">
        <v>49005</v>
      </c>
      <c r="B120" s="2" t="s">
        <v>116</v>
      </c>
      <c r="C120" s="3">
        <v>131348778.5616</v>
      </c>
      <c r="D120" s="4">
        <v>30374276</v>
      </c>
      <c r="E120" s="4">
        <v>1486101</v>
      </c>
      <c r="F120" s="5"/>
      <c r="G120" s="6">
        <v>98068.051480000009</v>
      </c>
      <c r="H120" s="6">
        <f t="shared" si="9"/>
        <v>33863046</v>
      </c>
      <c r="I120" s="4">
        <v>28402856</v>
      </c>
      <c r="J120" s="5"/>
      <c r="K120" s="6">
        <f t="shared" si="10"/>
        <v>37320567</v>
      </c>
      <c r="L120" s="4">
        <f t="shared" si="11"/>
        <v>71183613</v>
      </c>
    </row>
    <row r="121" spans="1:12" ht="13.5" customHeight="1" x14ac:dyDescent="0.35">
      <c r="A121" s="2">
        <v>5005</v>
      </c>
      <c r="B121" s="2" t="s">
        <v>20</v>
      </c>
      <c r="C121" s="3">
        <v>3696949.1660000002</v>
      </c>
      <c r="D121" s="4">
        <v>624016</v>
      </c>
      <c r="E121" s="4">
        <v>55954</v>
      </c>
      <c r="F121" s="5"/>
      <c r="G121" s="6">
        <v>0</v>
      </c>
      <c r="H121" s="6">
        <f t="shared" si="9"/>
        <v>1168505</v>
      </c>
      <c r="I121" s="4">
        <v>611681</v>
      </c>
      <c r="J121" s="5"/>
      <c r="K121" s="6">
        <f t="shared" si="10"/>
        <v>1236794</v>
      </c>
      <c r="L121" s="4">
        <f t="shared" si="11"/>
        <v>2405299</v>
      </c>
    </row>
    <row r="122" spans="1:12" ht="13.5" customHeight="1" x14ac:dyDescent="0.35">
      <c r="A122" s="2">
        <v>54002</v>
      </c>
      <c r="B122" s="2" t="s">
        <v>130</v>
      </c>
      <c r="C122" s="3">
        <v>4908046.9824999999</v>
      </c>
      <c r="D122" s="4">
        <v>779949</v>
      </c>
      <c r="E122" s="4">
        <v>0</v>
      </c>
      <c r="F122" s="5"/>
      <c r="G122" s="6">
        <v>0</v>
      </c>
      <c r="H122" s="6">
        <f t="shared" si="9"/>
        <v>1674074</v>
      </c>
      <c r="I122" s="4">
        <v>816530</v>
      </c>
      <c r="J122" s="5"/>
      <c r="K122" s="6">
        <f t="shared" si="10"/>
        <v>1637493</v>
      </c>
      <c r="L122" s="4">
        <f t="shared" si="11"/>
        <v>3311567</v>
      </c>
    </row>
    <row r="123" spans="1:12" ht="13.5" customHeight="1" x14ac:dyDescent="0.35">
      <c r="A123" s="2">
        <v>15003</v>
      </c>
      <c r="B123" s="2" t="s">
        <v>44</v>
      </c>
      <c r="C123" s="3">
        <v>1190129.6781249999</v>
      </c>
      <c r="D123" s="4">
        <v>8352</v>
      </c>
      <c r="E123" s="4">
        <v>1256</v>
      </c>
      <c r="F123" s="5"/>
      <c r="G123" s="6">
        <v>0</v>
      </c>
      <c r="H123" s="6">
        <f t="shared" si="9"/>
        <v>585457</v>
      </c>
      <c r="I123" s="4">
        <v>9056</v>
      </c>
      <c r="J123" s="5"/>
      <c r="K123" s="6">
        <f t="shared" si="10"/>
        <v>586009</v>
      </c>
      <c r="L123" s="4">
        <f t="shared" si="11"/>
        <v>1171466</v>
      </c>
    </row>
    <row r="124" spans="1:12" ht="13.5" customHeight="1" x14ac:dyDescent="0.35">
      <c r="A124" s="2">
        <v>26005</v>
      </c>
      <c r="B124" s="2" t="s">
        <v>69</v>
      </c>
      <c r="C124" s="3">
        <v>662511.21250000014</v>
      </c>
      <c r="D124" s="4">
        <v>125481</v>
      </c>
      <c r="E124" s="4">
        <v>17786</v>
      </c>
      <c r="F124" s="5"/>
      <c r="G124" s="6">
        <v>0</v>
      </c>
      <c r="H124" s="6">
        <f t="shared" si="9"/>
        <v>187989</v>
      </c>
      <c r="I124" s="4">
        <v>138514</v>
      </c>
      <c r="J124" s="5"/>
      <c r="K124" s="6">
        <f t="shared" si="10"/>
        <v>192742</v>
      </c>
      <c r="L124" s="4">
        <f t="shared" si="11"/>
        <v>380731</v>
      </c>
    </row>
    <row r="125" spans="1:12" ht="13.5" customHeight="1" x14ac:dyDescent="0.35">
      <c r="A125" s="2">
        <v>40002</v>
      </c>
      <c r="B125" s="2" t="s">
        <v>95</v>
      </c>
      <c r="C125" s="3">
        <v>12727591.693499999</v>
      </c>
      <c r="D125" s="4">
        <v>3396038</v>
      </c>
      <c r="E125" s="4">
        <v>182935</v>
      </c>
      <c r="F125" s="5"/>
      <c r="G125" s="6">
        <v>63043.747380000001</v>
      </c>
      <c r="H125" s="6">
        <f t="shared" si="9"/>
        <v>2816345</v>
      </c>
      <c r="I125" s="4">
        <v>3129164</v>
      </c>
      <c r="J125" s="9">
        <v>-192619.5</v>
      </c>
      <c r="K125" s="6">
        <f t="shared" si="10"/>
        <v>3073534</v>
      </c>
      <c r="L125" s="4">
        <f t="shared" si="11"/>
        <v>5889879</v>
      </c>
    </row>
    <row r="126" spans="1:12" ht="13.5" customHeight="1" x14ac:dyDescent="0.35">
      <c r="A126" s="2">
        <v>57001</v>
      </c>
      <c r="B126" s="2" t="s">
        <v>140</v>
      </c>
      <c r="C126" s="3">
        <v>2595107.1459694989</v>
      </c>
      <c r="D126" s="4">
        <v>863565</v>
      </c>
      <c r="E126" s="4">
        <v>73864</v>
      </c>
      <c r="F126" s="5"/>
      <c r="G126" s="6">
        <v>0</v>
      </c>
      <c r="H126" s="6">
        <f t="shared" si="9"/>
        <v>360125</v>
      </c>
      <c r="I126" s="4">
        <v>802141</v>
      </c>
      <c r="J126" s="5"/>
      <c r="K126" s="6">
        <f t="shared" si="10"/>
        <v>495413</v>
      </c>
      <c r="L126" s="4">
        <f t="shared" si="11"/>
        <v>855538</v>
      </c>
    </row>
    <row r="127" spans="1:12" ht="13.5" customHeight="1" x14ac:dyDescent="0.35">
      <c r="A127" s="2">
        <v>54006</v>
      </c>
      <c r="B127" s="2" t="s">
        <v>132</v>
      </c>
      <c r="C127" s="3">
        <v>986936.80625000002</v>
      </c>
      <c r="D127" s="4">
        <v>113323</v>
      </c>
      <c r="E127" s="4">
        <v>16408</v>
      </c>
      <c r="F127" s="5"/>
      <c r="G127" s="6">
        <v>0</v>
      </c>
      <c r="H127" s="6">
        <f t="shared" si="9"/>
        <v>363737</v>
      </c>
      <c r="I127" s="4">
        <v>126032</v>
      </c>
      <c r="J127" s="5"/>
      <c r="K127" s="6">
        <f t="shared" si="10"/>
        <v>367436</v>
      </c>
      <c r="L127" s="4">
        <f t="shared" si="11"/>
        <v>731173</v>
      </c>
    </row>
    <row r="128" spans="1:12" ht="14.25" customHeight="1" x14ac:dyDescent="0.35">
      <c r="A128" s="2">
        <v>41005</v>
      </c>
      <c r="B128" s="2" t="s">
        <v>99</v>
      </c>
      <c r="C128" s="3">
        <v>9351707.7551000006</v>
      </c>
      <c r="D128" s="4">
        <v>1058355</v>
      </c>
      <c r="E128" s="4">
        <v>61893</v>
      </c>
      <c r="F128" s="5"/>
      <c r="G128" s="6">
        <v>0</v>
      </c>
      <c r="H128" s="6">
        <f t="shared" si="9"/>
        <v>3555606</v>
      </c>
      <c r="I128" s="4">
        <v>1164824</v>
      </c>
      <c r="J128" s="5"/>
      <c r="K128" s="6">
        <f t="shared" si="10"/>
        <v>3511030</v>
      </c>
      <c r="L128" s="4">
        <f t="shared" si="11"/>
        <v>7066636</v>
      </c>
    </row>
    <row r="129" spans="1:12" ht="13.5" customHeight="1" x14ac:dyDescent="0.35">
      <c r="A129" s="2">
        <v>20003</v>
      </c>
      <c r="B129" s="2" t="s">
        <v>54</v>
      </c>
      <c r="C129" s="3">
        <v>2130304.0713053476</v>
      </c>
      <c r="D129" s="4">
        <v>159923</v>
      </c>
      <c r="E129" s="4">
        <v>0</v>
      </c>
      <c r="F129" s="5"/>
      <c r="G129" s="6">
        <v>0</v>
      </c>
      <c r="H129" s="6">
        <f t="shared" si="9"/>
        <v>905229</v>
      </c>
      <c r="I129" s="4">
        <v>180354</v>
      </c>
      <c r="J129" s="5"/>
      <c r="K129" s="6">
        <f t="shared" si="10"/>
        <v>884798</v>
      </c>
      <c r="L129" s="4">
        <f t="shared" si="11"/>
        <v>1790027</v>
      </c>
    </row>
    <row r="130" spans="1:12" ht="13.5" customHeight="1" x14ac:dyDescent="0.35">
      <c r="A130" s="2">
        <v>66001</v>
      </c>
      <c r="B130" s="2" t="s">
        <v>158</v>
      </c>
      <c r="C130" s="3">
        <v>11183626.293099999</v>
      </c>
      <c r="D130" s="4">
        <v>184381</v>
      </c>
      <c r="E130" s="4">
        <v>24031</v>
      </c>
      <c r="F130" s="5"/>
      <c r="G130" s="6">
        <v>0</v>
      </c>
      <c r="H130" s="6">
        <f t="shared" ref="H130:H161" si="12">IF((0.5*C130)-D130-E130+F130+(0.5*G130)&lt;0,0,ROUND((0.5*C130)-D130-E130+F130+(0.5*G130),0))</f>
        <v>5383401</v>
      </c>
      <c r="I130" s="4">
        <v>186787</v>
      </c>
      <c r="J130" s="5"/>
      <c r="K130" s="6">
        <f t="shared" ref="K130:K161" si="13">IF((0.5*C130)-I130+J130+(0.5*G130)&lt;0,0,ROUND((0.5*C130)-I130+J130+(0.5*G130),0))</f>
        <v>5405026</v>
      </c>
      <c r="L130" s="4">
        <f t="shared" ref="L130:L161" si="14">H130+K130</f>
        <v>10788427</v>
      </c>
    </row>
    <row r="131" spans="1:12" ht="13.5" customHeight="1" x14ac:dyDescent="0.35">
      <c r="A131" s="2">
        <v>33005</v>
      </c>
      <c r="B131" s="2" t="s">
        <v>82</v>
      </c>
      <c r="C131" s="3">
        <v>1038161.9000000001</v>
      </c>
      <c r="D131" s="4">
        <v>347064</v>
      </c>
      <c r="E131" s="4">
        <v>25079</v>
      </c>
      <c r="F131" s="5"/>
      <c r="G131" s="6">
        <v>0</v>
      </c>
      <c r="H131" s="6">
        <f t="shared" si="12"/>
        <v>146938</v>
      </c>
      <c r="I131" s="4">
        <v>365486</v>
      </c>
      <c r="J131" s="5"/>
      <c r="K131" s="6">
        <f t="shared" si="13"/>
        <v>153595</v>
      </c>
      <c r="L131" s="4">
        <f t="shared" si="14"/>
        <v>300533</v>
      </c>
    </row>
    <row r="132" spans="1:12" ht="13.5" customHeight="1" x14ac:dyDescent="0.35">
      <c r="A132" s="2">
        <v>49006</v>
      </c>
      <c r="B132" s="2" t="s">
        <v>117</v>
      </c>
      <c r="C132" s="3">
        <v>4977713.1100000003</v>
      </c>
      <c r="D132" s="4">
        <v>998454</v>
      </c>
      <c r="E132" s="4">
        <v>74569</v>
      </c>
      <c r="F132" s="5"/>
      <c r="G132" s="6">
        <v>0</v>
      </c>
      <c r="H132" s="6">
        <f t="shared" si="12"/>
        <v>1415834</v>
      </c>
      <c r="I132" s="4">
        <v>987930</v>
      </c>
      <c r="J132" s="5"/>
      <c r="K132" s="6">
        <f t="shared" si="13"/>
        <v>1500927</v>
      </c>
      <c r="L132" s="4">
        <f t="shared" si="14"/>
        <v>2916761</v>
      </c>
    </row>
    <row r="133" spans="1:12" ht="13.5" customHeight="1" x14ac:dyDescent="0.35">
      <c r="A133" s="2">
        <v>13001</v>
      </c>
      <c r="B133" s="2" t="s">
        <v>36</v>
      </c>
      <c r="C133" s="3">
        <v>6576427.7958999984</v>
      </c>
      <c r="D133" s="4">
        <v>1504428</v>
      </c>
      <c r="E133" s="4">
        <v>100359</v>
      </c>
      <c r="F133" s="5"/>
      <c r="G133" s="6">
        <v>0</v>
      </c>
      <c r="H133" s="6">
        <f t="shared" si="12"/>
        <v>1683427</v>
      </c>
      <c r="I133" s="4">
        <v>1415850</v>
      </c>
      <c r="J133" s="5"/>
      <c r="K133" s="6">
        <f t="shared" si="13"/>
        <v>1872364</v>
      </c>
      <c r="L133" s="4">
        <f t="shared" si="14"/>
        <v>3555791</v>
      </c>
    </row>
    <row r="134" spans="1:12" ht="13.5" customHeight="1" x14ac:dyDescent="0.35">
      <c r="A134" s="2">
        <v>60006</v>
      </c>
      <c r="B134" s="2" t="s">
        <v>147</v>
      </c>
      <c r="C134" s="3">
        <v>2219559.3643101482</v>
      </c>
      <c r="D134" s="4">
        <v>450249</v>
      </c>
      <c r="E134" s="4">
        <v>52856</v>
      </c>
      <c r="F134" s="5"/>
      <c r="G134" s="6">
        <v>0</v>
      </c>
      <c r="H134" s="6">
        <f t="shared" si="12"/>
        <v>606675</v>
      </c>
      <c r="I134" s="4">
        <v>470580</v>
      </c>
      <c r="J134" s="5"/>
      <c r="K134" s="6">
        <f t="shared" si="13"/>
        <v>639200</v>
      </c>
      <c r="L134" s="4">
        <f t="shared" si="14"/>
        <v>1245875</v>
      </c>
    </row>
    <row r="135" spans="1:12" ht="13.5" customHeight="1" x14ac:dyDescent="0.35">
      <c r="A135" s="2">
        <v>11004</v>
      </c>
      <c r="B135" s="2" t="s">
        <v>32</v>
      </c>
      <c r="C135" s="3">
        <v>4660800.53</v>
      </c>
      <c r="D135" s="4">
        <v>419842</v>
      </c>
      <c r="E135" s="4">
        <v>49062</v>
      </c>
      <c r="F135" s="5"/>
      <c r="G135" s="6">
        <v>0</v>
      </c>
      <c r="H135" s="6">
        <f t="shared" si="12"/>
        <v>1861496</v>
      </c>
      <c r="I135" s="4">
        <v>444185</v>
      </c>
      <c r="J135" s="5"/>
      <c r="K135" s="6">
        <f t="shared" si="13"/>
        <v>1886215</v>
      </c>
      <c r="L135" s="4">
        <f t="shared" si="14"/>
        <v>3747711</v>
      </c>
    </row>
    <row r="136" spans="1:12" ht="13.5" customHeight="1" x14ac:dyDescent="0.35">
      <c r="A136" s="2">
        <v>51005</v>
      </c>
      <c r="B136" s="2" t="s">
        <v>125</v>
      </c>
      <c r="C136" s="3">
        <v>1627577.4468085105</v>
      </c>
      <c r="D136" s="4">
        <v>352517</v>
      </c>
      <c r="E136" s="4">
        <v>0</v>
      </c>
      <c r="F136" s="5"/>
      <c r="G136" s="6">
        <v>0</v>
      </c>
      <c r="H136" s="6">
        <f t="shared" si="12"/>
        <v>461272</v>
      </c>
      <c r="I136" s="4">
        <v>353537</v>
      </c>
      <c r="J136" s="5"/>
      <c r="K136" s="6">
        <f t="shared" si="13"/>
        <v>460252</v>
      </c>
      <c r="L136" s="4">
        <f t="shared" si="14"/>
        <v>921524</v>
      </c>
    </row>
    <row r="137" spans="1:12" ht="13.5" customHeight="1" x14ac:dyDescent="0.35">
      <c r="A137" s="2">
        <v>6005</v>
      </c>
      <c r="B137" s="2" t="s">
        <v>24</v>
      </c>
      <c r="C137" s="3">
        <v>2029534.8371146016</v>
      </c>
      <c r="D137" s="4">
        <v>281887</v>
      </c>
      <c r="E137" s="4">
        <v>36627</v>
      </c>
      <c r="F137" s="5"/>
      <c r="G137" s="6">
        <v>0</v>
      </c>
      <c r="H137" s="6">
        <f t="shared" si="12"/>
        <v>696253</v>
      </c>
      <c r="I137" s="4">
        <v>297038</v>
      </c>
      <c r="J137" s="5"/>
      <c r="K137" s="6">
        <f t="shared" si="13"/>
        <v>717729</v>
      </c>
      <c r="L137" s="4">
        <f t="shared" si="14"/>
        <v>1413982</v>
      </c>
    </row>
    <row r="138" spans="1:12" ht="13.5" customHeight="1" x14ac:dyDescent="0.35">
      <c r="A138" s="2">
        <v>14004</v>
      </c>
      <c r="B138" s="2" t="s">
        <v>40</v>
      </c>
      <c r="C138" s="3">
        <v>21599887.211200003</v>
      </c>
      <c r="D138" s="4">
        <v>4911298</v>
      </c>
      <c r="E138" s="4">
        <v>287349</v>
      </c>
      <c r="F138" s="5"/>
      <c r="G138" s="6">
        <v>0</v>
      </c>
      <c r="H138" s="6">
        <f t="shared" si="12"/>
        <v>5601297</v>
      </c>
      <c r="I138" s="4">
        <v>4613616</v>
      </c>
      <c r="J138" s="5"/>
      <c r="K138" s="6">
        <f t="shared" si="13"/>
        <v>6186328</v>
      </c>
      <c r="L138" s="4">
        <f t="shared" si="14"/>
        <v>11787625</v>
      </c>
    </row>
    <row r="139" spans="1:12" ht="13.5" customHeight="1" x14ac:dyDescent="0.35">
      <c r="A139" s="2">
        <v>18003</v>
      </c>
      <c r="B139" s="2" t="s">
        <v>50</v>
      </c>
      <c r="C139" s="3">
        <v>1154272.1125</v>
      </c>
      <c r="D139" s="4">
        <v>220837</v>
      </c>
      <c r="E139" s="4">
        <v>0</v>
      </c>
      <c r="F139" s="5"/>
      <c r="G139" s="6">
        <v>0</v>
      </c>
      <c r="H139" s="6">
        <f t="shared" si="12"/>
        <v>356299</v>
      </c>
      <c r="I139" s="4">
        <v>244559</v>
      </c>
      <c r="J139" s="5"/>
      <c r="K139" s="6">
        <f t="shared" si="13"/>
        <v>332577</v>
      </c>
      <c r="L139" s="4">
        <f t="shared" si="14"/>
        <v>688876</v>
      </c>
    </row>
    <row r="140" spans="1:12" ht="13.5" customHeight="1" x14ac:dyDescent="0.35">
      <c r="A140" s="2">
        <v>14005</v>
      </c>
      <c r="B140" s="2" t="s">
        <v>41</v>
      </c>
      <c r="C140" s="3">
        <v>1638871.2446873104</v>
      </c>
      <c r="D140" s="4">
        <v>224878</v>
      </c>
      <c r="E140" s="4">
        <v>16500</v>
      </c>
      <c r="F140" s="5"/>
      <c r="G140" s="6">
        <v>0</v>
      </c>
      <c r="H140" s="6">
        <f t="shared" si="12"/>
        <v>578058</v>
      </c>
      <c r="I140" s="4">
        <v>231106</v>
      </c>
      <c r="J140" s="5"/>
      <c r="K140" s="6">
        <f t="shared" si="13"/>
        <v>588330</v>
      </c>
      <c r="L140" s="4">
        <f t="shared" si="14"/>
        <v>1166388</v>
      </c>
    </row>
    <row r="141" spans="1:12" ht="13.5" customHeight="1" x14ac:dyDescent="0.35">
      <c r="A141" s="2">
        <v>18005</v>
      </c>
      <c r="B141" s="2" t="s">
        <v>51</v>
      </c>
      <c r="C141" s="3">
        <v>3114318.263534219</v>
      </c>
      <c r="D141" s="4">
        <v>899684</v>
      </c>
      <c r="E141" s="4">
        <v>75772</v>
      </c>
      <c r="F141" s="5"/>
      <c r="G141" s="6">
        <v>0</v>
      </c>
      <c r="H141" s="6">
        <f t="shared" si="12"/>
        <v>581703</v>
      </c>
      <c r="I141" s="4">
        <v>1036024</v>
      </c>
      <c r="J141" s="5"/>
      <c r="K141" s="6">
        <f t="shared" si="13"/>
        <v>521135</v>
      </c>
      <c r="L141" s="4">
        <f t="shared" si="14"/>
        <v>1102838</v>
      </c>
    </row>
    <row r="142" spans="1:12" ht="13.5" customHeight="1" x14ac:dyDescent="0.35">
      <c r="A142" s="2">
        <v>36002</v>
      </c>
      <c r="B142" s="2" t="s">
        <v>85</v>
      </c>
      <c r="C142" s="3">
        <v>2101177.456597222</v>
      </c>
      <c r="D142" s="4">
        <v>545934</v>
      </c>
      <c r="E142" s="4">
        <v>35083</v>
      </c>
      <c r="F142" s="5"/>
      <c r="G142" s="6">
        <v>0</v>
      </c>
      <c r="H142" s="6">
        <f t="shared" si="12"/>
        <v>469572</v>
      </c>
      <c r="I142" s="4">
        <v>587739</v>
      </c>
      <c r="J142" s="5"/>
      <c r="K142" s="6">
        <f t="shared" si="13"/>
        <v>462850</v>
      </c>
      <c r="L142" s="4">
        <f t="shared" si="14"/>
        <v>932422</v>
      </c>
    </row>
    <row r="143" spans="1:12" ht="13.5" customHeight="1" x14ac:dyDescent="0.35">
      <c r="A143" s="2">
        <v>49007</v>
      </c>
      <c r="B143" s="2" t="s">
        <v>118</v>
      </c>
      <c r="C143" s="3">
        <v>7505145.5755999982</v>
      </c>
      <c r="D143" s="4">
        <v>1097932</v>
      </c>
      <c r="E143" s="4">
        <v>81152</v>
      </c>
      <c r="F143" s="5"/>
      <c r="G143" s="6">
        <v>0</v>
      </c>
      <c r="H143" s="6">
        <f t="shared" si="12"/>
        <v>2573489</v>
      </c>
      <c r="I143" s="4">
        <v>1064363</v>
      </c>
      <c r="J143" s="5"/>
      <c r="K143" s="6">
        <f t="shared" si="13"/>
        <v>2688210</v>
      </c>
      <c r="L143" s="4">
        <f t="shared" si="14"/>
        <v>5261699</v>
      </c>
    </row>
    <row r="144" spans="1:12" ht="13.5" customHeight="1" x14ac:dyDescent="0.35">
      <c r="A144" s="2">
        <v>1003</v>
      </c>
      <c r="B144" s="2" t="s">
        <v>10</v>
      </c>
      <c r="C144" s="3">
        <v>881232.25</v>
      </c>
      <c r="D144" s="4">
        <v>205481</v>
      </c>
      <c r="E144" s="4">
        <v>29446</v>
      </c>
      <c r="F144" s="5"/>
      <c r="G144" s="6">
        <v>0</v>
      </c>
      <c r="H144" s="6">
        <f t="shared" si="12"/>
        <v>205689</v>
      </c>
      <c r="I144" s="4">
        <v>223108</v>
      </c>
      <c r="J144" s="5"/>
      <c r="K144" s="6">
        <f t="shared" si="13"/>
        <v>217508</v>
      </c>
      <c r="L144" s="4">
        <f t="shared" si="14"/>
        <v>423197</v>
      </c>
    </row>
    <row r="145" spans="1:12" ht="13.5" customHeight="1" x14ac:dyDescent="0.35">
      <c r="A145" s="2">
        <v>47001</v>
      </c>
      <c r="B145" s="2" t="s">
        <v>110</v>
      </c>
      <c r="C145" s="3">
        <v>2514105.8113311334</v>
      </c>
      <c r="D145" s="4">
        <v>126804</v>
      </c>
      <c r="E145" s="4">
        <v>19619</v>
      </c>
      <c r="F145" s="5"/>
      <c r="G145" s="6">
        <v>0</v>
      </c>
      <c r="H145" s="6">
        <f t="shared" si="12"/>
        <v>1110630</v>
      </c>
      <c r="I145" s="4">
        <v>132789</v>
      </c>
      <c r="J145" s="5"/>
      <c r="K145" s="6">
        <f t="shared" si="13"/>
        <v>1124264</v>
      </c>
      <c r="L145" s="4">
        <f t="shared" si="14"/>
        <v>2234894</v>
      </c>
    </row>
    <row r="146" spans="1:12" ht="13.5" customHeight="1" x14ac:dyDescent="0.35">
      <c r="A146" s="2">
        <v>12003</v>
      </c>
      <c r="B146" s="2" t="s">
        <v>35</v>
      </c>
      <c r="C146" s="3">
        <v>1532752.4969173861</v>
      </c>
      <c r="D146" s="4">
        <v>368197</v>
      </c>
      <c r="E146" s="4">
        <v>36099</v>
      </c>
      <c r="F146" s="5"/>
      <c r="G146" s="6">
        <v>0</v>
      </c>
      <c r="H146" s="6">
        <f t="shared" si="12"/>
        <v>362080</v>
      </c>
      <c r="I146" s="4">
        <v>406037</v>
      </c>
      <c r="J146" s="5"/>
      <c r="K146" s="6">
        <f t="shared" si="13"/>
        <v>360339</v>
      </c>
      <c r="L146" s="4">
        <f t="shared" si="14"/>
        <v>722419</v>
      </c>
    </row>
    <row r="147" spans="1:12" ht="13.5" customHeight="1" x14ac:dyDescent="0.35">
      <c r="A147" s="2">
        <v>54007</v>
      </c>
      <c r="B147" s="2" t="s">
        <v>133</v>
      </c>
      <c r="C147" s="3">
        <v>1366002.5000000002</v>
      </c>
      <c r="D147" s="4">
        <v>216210</v>
      </c>
      <c r="E147" s="4">
        <v>26337</v>
      </c>
      <c r="F147" s="5"/>
      <c r="G147" s="6">
        <v>0</v>
      </c>
      <c r="H147" s="6">
        <f t="shared" si="12"/>
        <v>440454</v>
      </c>
      <c r="I147" s="4">
        <v>224641</v>
      </c>
      <c r="J147" s="5"/>
      <c r="K147" s="6">
        <f t="shared" si="13"/>
        <v>458360</v>
      </c>
      <c r="L147" s="4">
        <f t="shared" si="14"/>
        <v>898814</v>
      </c>
    </row>
    <row r="148" spans="1:12" ht="13.5" customHeight="1" x14ac:dyDescent="0.35">
      <c r="A148" s="2">
        <v>59002</v>
      </c>
      <c r="B148" s="2" t="s">
        <v>142</v>
      </c>
      <c r="C148" s="3">
        <v>3868519.08</v>
      </c>
      <c r="D148" s="4">
        <v>818291</v>
      </c>
      <c r="E148" s="4">
        <v>102779</v>
      </c>
      <c r="F148" s="5"/>
      <c r="G148" s="6">
        <v>0</v>
      </c>
      <c r="H148" s="6">
        <f t="shared" si="12"/>
        <v>1013190</v>
      </c>
      <c r="I148" s="4">
        <v>870986</v>
      </c>
      <c r="J148" s="5"/>
      <c r="K148" s="6">
        <f t="shared" si="13"/>
        <v>1063274</v>
      </c>
      <c r="L148" s="4">
        <f t="shared" si="14"/>
        <v>2076464</v>
      </c>
    </row>
    <row r="149" spans="1:12" ht="13.5" customHeight="1" x14ac:dyDescent="0.35">
      <c r="A149" s="8">
        <v>2006</v>
      </c>
      <c r="B149" s="2" t="s">
        <v>13</v>
      </c>
      <c r="C149" s="3">
        <v>2220434.342629482</v>
      </c>
      <c r="D149" s="4">
        <v>454301</v>
      </c>
      <c r="E149" s="4">
        <v>63910</v>
      </c>
      <c r="F149" s="5"/>
      <c r="G149" s="6">
        <v>0</v>
      </c>
      <c r="H149" s="6">
        <f t="shared" si="12"/>
        <v>592006</v>
      </c>
      <c r="I149" s="4">
        <v>481363</v>
      </c>
      <c r="J149" s="5"/>
      <c r="K149" s="6">
        <f t="shared" si="13"/>
        <v>628854</v>
      </c>
      <c r="L149" s="4">
        <f t="shared" si="14"/>
        <v>1220860</v>
      </c>
    </row>
    <row r="150" spans="1:12" ht="13.5" customHeight="1" x14ac:dyDescent="0.35">
      <c r="A150" s="2">
        <v>55004</v>
      </c>
      <c r="B150" s="2" t="s">
        <v>134</v>
      </c>
      <c r="C150" s="3">
        <v>1474066.9746600741</v>
      </c>
      <c r="D150" s="4">
        <v>238523</v>
      </c>
      <c r="E150" s="4">
        <v>32140</v>
      </c>
      <c r="F150" s="5"/>
      <c r="G150" s="6">
        <v>0</v>
      </c>
      <c r="H150" s="6">
        <f t="shared" si="12"/>
        <v>466370</v>
      </c>
      <c r="I150" s="4">
        <v>245389</v>
      </c>
      <c r="J150" s="5"/>
      <c r="K150" s="6">
        <f t="shared" si="13"/>
        <v>491644</v>
      </c>
      <c r="L150" s="4">
        <f t="shared" si="14"/>
        <v>958014</v>
      </c>
    </row>
    <row r="151" spans="1:12" ht="13.5" customHeight="1" x14ac:dyDescent="0.35">
      <c r="A151" s="2">
        <v>63003</v>
      </c>
      <c r="B151" s="2" t="s">
        <v>155</v>
      </c>
      <c r="C151" s="3">
        <v>14887733.4069</v>
      </c>
      <c r="D151" s="4">
        <v>3358293</v>
      </c>
      <c r="E151" s="4">
        <v>198912</v>
      </c>
      <c r="F151" s="5"/>
      <c r="G151" s="6">
        <v>0</v>
      </c>
      <c r="H151" s="6">
        <f t="shared" si="12"/>
        <v>3886662</v>
      </c>
      <c r="I151" s="4">
        <v>3131407</v>
      </c>
      <c r="J151" s="5"/>
      <c r="K151" s="6">
        <f t="shared" si="13"/>
        <v>4312460</v>
      </c>
      <c r="L151" s="4">
        <f t="shared" si="14"/>
        <v>8199122</v>
      </c>
    </row>
    <row r="152" spans="1:12" x14ac:dyDescent="0.35">
      <c r="A152" s="10"/>
      <c r="B152" s="10"/>
      <c r="C152" s="3">
        <f>SUM(C2:C151)</f>
        <v>756180983.91155422</v>
      </c>
      <c r="D152" s="4">
        <f t="shared" ref="D152:L152" si="15">SUM(D2:D151)</f>
        <v>164094597</v>
      </c>
      <c r="E152" s="4">
        <f t="shared" si="15"/>
        <v>11231163</v>
      </c>
      <c r="F152" s="5">
        <f t="shared" si="15"/>
        <v>0</v>
      </c>
      <c r="G152" s="4">
        <f t="shared" si="15"/>
        <v>415761.98491000006</v>
      </c>
      <c r="H152" s="4">
        <f t="shared" si="15"/>
        <v>204953556</v>
      </c>
      <c r="I152" s="11">
        <f t="shared" si="15"/>
        <v>160483898</v>
      </c>
      <c r="J152" s="5">
        <f t="shared" si="15"/>
        <v>-279124.71000000002</v>
      </c>
      <c r="K152" s="4">
        <f t="shared" si="15"/>
        <v>219048798</v>
      </c>
      <c r="L152" s="4">
        <f t="shared" si="15"/>
        <v>424002354</v>
      </c>
    </row>
    <row r="153" spans="1:12" ht="16.5" thickBot="1" x14ac:dyDescent="0.4">
      <c r="A153" s="45"/>
      <c r="B153" s="45"/>
      <c r="C153" s="12"/>
      <c r="F153" s="13"/>
      <c r="H153" s="12"/>
    </row>
    <row r="154" spans="1:12" s="38" customFormat="1" ht="16.5" thickBot="1" x14ac:dyDescent="0.25">
      <c r="A154" s="36" t="s">
        <v>159</v>
      </c>
      <c r="B154" s="37" t="s">
        <v>160</v>
      </c>
      <c r="C154" s="39">
        <v>368820.67499999999</v>
      </c>
      <c r="D154" s="40"/>
      <c r="E154" s="40"/>
      <c r="F154" s="41"/>
      <c r="G154" s="42"/>
      <c r="H154" s="40">
        <f>IF((0.5*C154)-D154&lt;0,0,ROUND((0.5*C154)-D154,0))</f>
        <v>184410</v>
      </c>
      <c r="I154" s="43"/>
      <c r="J154" s="40"/>
      <c r="K154" s="40">
        <f>IF((0.5*C154)-I154+J154+(0.5*G154)&lt;0,0,ROUND((0.5*C154)-I154+J154+(0.5*G154),0))</f>
        <v>184410</v>
      </c>
      <c r="L154" s="44">
        <f>H154+K154</f>
        <v>368820</v>
      </c>
    </row>
    <row r="155" spans="1:12" s="16" customFormat="1" x14ac:dyDescent="0.35">
      <c r="A155" s="21"/>
      <c r="B155" s="21"/>
      <c r="C155" s="22"/>
      <c r="D155" s="22"/>
      <c r="E155" s="22"/>
      <c r="F155" s="22"/>
      <c r="G155" s="23"/>
      <c r="H155" s="22"/>
      <c r="I155" s="24"/>
      <c r="J155" s="25"/>
      <c r="K155" s="25"/>
      <c r="L155" s="25"/>
    </row>
    <row r="156" spans="1:12" ht="13.5" customHeight="1" x14ac:dyDescent="0.35">
      <c r="F156" s="12"/>
      <c r="H156" s="12"/>
      <c r="K156" s="20" t="s">
        <v>161</v>
      </c>
      <c r="L156" s="19">
        <f>L152+L154</f>
        <v>424371174</v>
      </c>
    </row>
  </sheetData>
  <sortState ref="A2:M151">
    <sortCondition ref="B2:B151"/>
  </sortState>
  <mergeCells count="1">
    <mergeCell ref="A153:B153"/>
  </mergeCells>
  <pageMargins left="0.25" right="0.25" top="0.42" bottom="0.43" header="0.17" footer="0.16"/>
  <pageSetup scale="90" orientation="landscape" cellComments="asDisplayed" r:id="rId1"/>
  <headerFooter alignWithMargins="0">
    <oddHeader xml:space="preserve">&amp;C&amp;"Arial Unicode MS,Regular"&amp;12FY2017 General State Aid &amp;"Lucida Sans Unicode,Regular"&amp;14
</oddHeader>
    <oddFooter>&amp;R&amp;"Arial Unicode MS,Regular"&amp;8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FY17 State Aid</vt:lpstr>
      <vt:lpstr>'FY17 State Aid'!Print_Area</vt:lpstr>
      <vt:lpstr>'FY17 State Aid'!Print_Titles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2017-05-12T16:57:40Z</cp:lastPrinted>
  <dcterms:created xsi:type="dcterms:W3CDTF">2017-05-12T16:42:46Z</dcterms:created>
  <dcterms:modified xsi:type="dcterms:W3CDTF">2017-05-12T16:57:46Z</dcterms:modified>
</cp:coreProperties>
</file>