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tate Aid\1. State Aid Calculations\FY2018 State Aid\FINAL\"/>
    </mc:Choice>
  </mc:AlternateContent>
  <bookViews>
    <workbookView xWindow="0" yWindow="0" windowWidth="24000" windowHeight="8910"/>
  </bookViews>
  <sheets>
    <sheet name="FY2018 SE Aid" sheetId="1" r:id="rId1"/>
  </sheets>
  <externalReferences>
    <externalReference r:id="rId2"/>
    <externalReference r:id="rId3"/>
    <externalReference r:id="rId4"/>
  </externalReferences>
  <definedNames>
    <definedName name="_51002" localSheetId="0">[1]Districts!#REF!</definedName>
    <definedName name="_51002">[1]Districts!#REF!</definedName>
    <definedName name="_xlnm._FilterDatabase" localSheetId="0" hidden="1">'FY2018 SE Aid'!$A$1:$L$1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Acc_Enrollment" localSheetId="0">#REF!</definedName>
    <definedName name="Acc_Enrollment">#REF!</definedName>
    <definedName name="ACT_COMPOSITE" localSheetId="0">#REF!</definedName>
    <definedName name="ACT_COMPOSITE">#REF!</definedName>
    <definedName name="ACT_NUMBER_TESTED" localSheetId="0">#REF!</definedName>
    <definedName name="ACT_NUMBER_TESTED">#REF!</definedName>
    <definedName name="All_Other" localSheetId="0">#REF!</definedName>
    <definedName name="All_Other">#REF!</definedName>
    <definedName name="ATTENDANCE_RATES" localSheetId="0">#REF!</definedName>
    <definedName name="ATTENDANCE_RATES">#REF!</definedName>
    <definedName name="Average_Daily_Attendance" localSheetId="0">#REF!</definedName>
    <definedName name="Average_Daily_Attendance">#REF!</definedName>
    <definedName name="Average_Daily_Membership" localSheetId="0">#REF!</definedName>
    <definedName name="Average_Daily_Membership">#REF!</definedName>
    <definedName name="Average_District_Salary" localSheetId="0">#REF!</definedName>
    <definedName name="Average_District_Salary">#REF!</definedName>
    <definedName name="Average_Local_Exper" localSheetId="0">#REF!</definedName>
    <definedName name="Average_Local_Exper">#REF!</definedName>
    <definedName name="AVERAGE_SCHOOL_SALARY" localSheetId="0">#REF!</definedName>
    <definedName name="AVERAGE_SCHOOL_SALARY">#REF!</definedName>
    <definedName name="Average_Total_Exper" localSheetId="0">#REF!</definedName>
    <definedName name="Average_Total_Exper">#REF!</definedName>
    <definedName name="Counselor_FTE" localSheetId="0">#REF!</definedName>
    <definedName name="Counselor_FTE">#REF!</definedName>
    <definedName name="Counselor_Ratio" localSheetId="0">#REF!</definedName>
    <definedName name="Counselor_Ratio">#REF!</definedName>
    <definedName name="County_Gen_Fund_Revenue" localSheetId="0">#REF!</definedName>
    <definedName name="County_Gen_Fund_Revenue">#REF!</definedName>
    <definedName name="County_Spec_Fund_Revenue" localSheetId="0">#REF!</definedName>
    <definedName name="County_Spec_Fund_Revenue">#REF!</definedName>
    <definedName name="_xlnm.Criteria" localSheetId="0">#REF!</definedName>
    <definedName name="_xlnm.Criteria">#REF!</definedName>
    <definedName name="Cur_Select_01" localSheetId="0">#REF!</definedName>
    <definedName name="Cur_Select_01">#REF!</definedName>
    <definedName name="Cur_Select_02" localSheetId="0">#REF!</definedName>
    <definedName name="Cur_Select_02">#REF!</definedName>
    <definedName name="_xlnm.Database" localSheetId="0">#REF!</definedName>
    <definedName name="_xlnm.Database">#REF!</definedName>
    <definedName name="Database2">#REF!</definedName>
    <definedName name="District" localSheetId="0">#REF!</definedName>
    <definedName name="District">#REF!</definedName>
    <definedName name="District_Attendance_Rate" localSheetId="0">#REF!</definedName>
    <definedName name="District_Attendance_Rate">#REF!</definedName>
    <definedName name="District_Code" localSheetId="0">#REF!</definedName>
    <definedName name="District_Code">#REF!</definedName>
    <definedName name="District_Name" localSheetId="0">#REF!</definedName>
    <definedName name="District_Name">#REF!</definedName>
    <definedName name="DROPOUTS" localSheetId="0">#REF!</definedName>
    <definedName name="DROPOUTS">#REF!</definedName>
    <definedName name="Dropouts_Rate_10" localSheetId="0">#REF!</definedName>
    <definedName name="Dropouts_Rate_10">#REF!</definedName>
    <definedName name="Dropouts_Rate_11" localSheetId="0">#REF!</definedName>
    <definedName name="Dropouts_Rate_11">#REF!</definedName>
    <definedName name="Dropouts_Rate_12" localSheetId="0">#REF!</definedName>
    <definedName name="Dropouts_Rate_12">#REF!</definedName>
    <definedName name="Dropouts_Rate_7" localSheetId="0">#REF!</definedName>
    <definedName name="Dropouts_Rate_7">#REF!</definedName>
    <definedName name="Dropouts_Rate_8" localSheetId="0">#REF!</definedName>
    <definedName name="Dropouts_Rate_8">#REF!</definedName>
    <definedName name="Dropouts_Rate_9" localSheetId="0">#REF!</definedName>
    <definedName name="Dropouts_Rate_9">#REF!</definedName>
    <definedName name="DUX" localSheetId="0">#REF!</definedName>
    <definedName name="DUX">#REF!</definedName>
    <definedName name="Employee_Benefits" localSheetId="0">#REF!</definedName>
    <definedName name="Employee_Benefits">#REF!</definedName>
    <definedName name="Employee_Salaries" localSheetId="0">#REF!</definedName>
    <definedName name="Employee_Salaries">#REF!</definedName>
    <definedName name="End_Year_Enrollment" localSheetId="0">#REF!</definedName>
    <definedName name="End_Year_Enrollment">#REF!</definedName>
    <definedName name="Expend_Per_Pupil" localSheetId="0">#REF!</definedName>
    <definedName name="Expend_Per_Pupil">#REF!</definedName>
    <definedName name="FALL_ENROLLMENT" localSheetId="0">#REF!</definedName>
    <definedName name="FALL_ENROLLMENT">#REF!</definedName>
    <definedName name="Federal_Gen_Fund_Revenue" localSheetId="0">#REF!</definedName>
    <definedName name="Federal_Gen_Fund_Revenue">#REF!</definedName>
    <definedName name="Federal_Spec_Fund_Revenue" localSheetId="0">#REF!</definedName>
    <definedName name="Federal_Spec_Fund_Revenue">#REF!</definedName>
    <definedName name="Fill1" localSheetId="0">#REF!</definedName>
    <definedName name="Fill1">#REF!</definedName>
    <definedName name="Fill10" localSheetId="0">#REF!</definedName>
    <definedName name="Fill10">#REF!</definedName>
    <definedName name="Fill11" localSheetId="0">#REF!</definedName>
    <definedName name="Fill11">#REF!</definedName>
    <definedName name="Fill12" localSheetId="0">#REF!</definedName>
    <definedName name="Fill12">#REF!</definedName>
    <definedName name="Fill13" localSheetId="0">#REF!</definedName>
    <definedName name="Fill13">#REF!</definedName>
    <definedName name="Fill14" localSheetId="0">#REF!</definedName>
    <definedName name="Fill14">#REF!</definedName>
    <definedName name="Fill15" localSheetId="0">#REF!</definedName>
    <definedName name="Fill15">#REF!</definedName>
    <definedName name="Fill16" localSheetId="0">#REF!</definedName>
    <definedName name="Fill16">#REF!</definedName>
    <definedName name="Fill17" localSheetId="0">#REF!</definedName>
    <definedName name="Fill17">#REF!</definedName>
    <definedName name="Fill2" localSheetId="0">#REF!</definedName>
    <definedName name="Fill2">#REF!</definedName>
    <definedName name="Fill3" localSheetId="0">#REF!</definedName>
    <definedName name="Fill3">#REF!</definedName>
    <definedName name="Fill4" localSheetId="0">#REF!</definedName>
    <definedName name="Fill4">#REF!</definedName>
    <definedName name="Fill5" localSheetId="0">#REF!</definedName>
    <definedName name="Fill5">#REF!</definedName>
    <definedName name="Fill6" localSheetId="0">#REF!</definedName>
    <definedName name="Fill6">#REF!</definedName>
    <definedName name="Fill7" localSheetId="0">#REF!</definedName>
    <definedName name="Fill7">#REF!</definedName>
    <definedName name="Fill8" localSheetId="0">#REF!</definedName>
    <definedName name="Fill8">#REF!</definedName>
    <definedName name="Fill9" localSheetId="0">#REF!</definedName>
    <definedName name="Fill9">#REF!</definedName>
    <definedName name="Grade_Span" localSheetId="0">#REF!</definedName>
    <definedName name="Grade_Span">#REF!</definedName>
    <definedName name="Hill_City_51_2" localSheetId="0">[1]Districts!#REF!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 localSheetId="0">[2]Districts!#REF!</definedName>
    <definedName name="Jefferson_61_6">[2]Districts!#REF!</definedName>
    <definedName name="jolene" hidden="1">[3]LEVIES97!$A$6:$AA$182</definedName>
    <definedName name="K_Enrollment" localSheetId="0">#REF!</definedName>
    <definedName name="K_Enrollment">#REF!</definedName>
    <definedName name="Less_Than_5_Year_Exp" localSheetId="0">#REF!</definedName>
    <definedName name="Less_Than_5_Year_Exp">#REF!</definedName>
    <definedName name="Librarian_FTE" localSheetId="0">#REF!</definedName>
    <definedName name="Librarian_FTE">#REF!</definedName>
    <definedName name="Librarian_Ratio" localSheetId="0">#REF!</definedName>
    <definedName name="Librarian_Ratio">#REF!</definedName>
    <definedName name="Local_Gen_Fund_Revenue" localSheetId="0">#REF!</definedName>
    <definedName name="Local_Gen_Fund_Revenue">#REF!</definedName>
    <definedName name="Local_Spec_Fund_Revenue" localSheetId="0">#REF!</definedName>
    <definedName name="Local_Spec_Fund_Revenue">#REF!</definedName>
    <definedName name="Lost_Enrollment" localSheetId="0">#REF!</definedName>
    <definedName name="Lost_Enrollment">#REF!</definedName>
    <definedName name="Max_Masters_Salary" localSheetId="0">#REF!</definedName>
    <definedName name="Max_Masters_Salary">#REF!</definedName>
    <definedName name="Minimum_Bach_Salary" localSheetId="0">#REF!</definedName>
    <definedName name="Minimum_Bach_Salary">#REF!</definedName>
    <definedName name="New_Enrollment" localSheetId="0">#REF!</definedName>
    <definedName name="New_Enrollment">#REF!</definedName>
    <definedName name="No_Of_Advanced_Degree" localSheetId="0">#REF!</definedName>
    <definedName name="No_Of_Advanced_Degree">#REF!</definedName>
    <definedName name="Num_Dropouts_10" localSheetId="0">#REF!</definedName>
    <definedName name="Num_Dropouts_10">#REF!</definedName>
    <definedName name="Num_Dropouts_11" localSheetId="0">#REF!</definedName>
    <definedName name="Num_Dropouts_11">#REF!</definedName>
    <definedName name="Num_Dropouts_12" localSheetId="0">#REF!</definedName>
    <definedName name="Num_Dropouts_12">#REF!</definedName>
    <definedName name="Num_Dropouts_7" localSheetId="0">#REF!</definedName>
    <definedName name="Num_Dropouts_7">#REF!</definedName>
    <definedName name="Num_Dropouts_8" localSheetId="0">#REF!</definedName>
    <definedName name="Num_Dropouts_8">#REF!</definedName>
    <definedName name="Num_Dropouts_9" localSheetId="0">#REF!</definedName>
    <definedName name="Num_Dropouts_9">#REF!</definedName>
    <definedName name="NUMBER_GRADUATES" localSheetId="0">#REF!</definedName>
    <definedName name="NUMBER_GRADUATES">#REF!</definedName>
    <definedName name="OTIS_LENNON_NUMBER_TESTED" localSheetId="0">#REF!</definedName>
    <definedName name="OTIS_LENNON_NUMBER_TESTED">#REF!</definedName>
    <definedName name="OTIS_LENNON_PERCENTILE" localSheetId="0">#REF!</definedName>
    <definedName name="OTIS_LENNON_PERCENTILE">#REF!</definedName>
    <definedName name="Overall_Dropout_Rate" localSheetId="0">#REF!</definedName>
    <definedName name="Overall_Dropout_Rate">#REF!</definedName>
    <definedName name="PartVSec1" localSheetId="0">#REF!</definedName>
    <definedName name="PartVSec1">#REF!</definedName>
    <definedName name="PartVSec2" localSheetId="0">#REF!</definedName>
    <definedName name="PartVSec2">#REF!</definedName>
    <definedName name="Perc_Less_Than_5_Year_Exp" localSheetId="0">#REF!</definedName>
    <definedName name="Perc_Less_Than_5_Year_Exp">#REF!</definedName>
    <definedName name="Percent_Of_Advanced_Degree" localSheetId="0">#REF!</definedName>
    <definedName name="Percent_Of_Advanced_Degree">#REF!</definedName>
    <definedName name="Principal_FTE" localSheetId="0">#REF!</definedName>
    <definedName name="Principal_FTE">#REF!</definedName>
    <definedName name="Principal_Ratio" localSheetId="0">#REF!</definedName>
    <definedName name="Principal_Ratio">#REF!</definedName>
    <definedName name="_xlnm.Print_Area" localSheetId="0">'FY2018 SE Aid'!$A$1:$L$152</definedName>
    <definedName name="_xlnm.Print_Titles" localSheetId="0">'FY2018 SE Aid'!$1:$1</definedName>
    <definedName name="QRY___Dist_by_Disability__3_21_" localSheetId="0">#REF!</definedName>
    <definedName name="QRY___Dist_by_Disability__3_21_">#REF!</definedName>
    <definedName name="Qry_District_by_Disability" localSheetId="0">#REF!</definedName>
    <definedName name="Qry_District_by_Disability">#REF!</definedName>
    <definedName name="QRY1_12ADMFinal_Out" localSheetId="0">#REF!</definedName>
    <definedName name="QRY1_12ADMFinal_Out">#REF!</definedName>
    <definedName name="QryADM1_12Add" localSheetId="0">#REF!</definedName>
    <definedName name="QryADM1_12Add">#REF!</definedName>
    <definedName name="QryADM1_12Subtract" localSheetId="0">#REF!</definedName>
    <definedName name="QryADM1_12Subtract">#REF!</definedName>
    <definedName name="QryADMKgAdd" localSheetId="0">#REF!</definedName>
    <definedName name="QryADMKgAdd">#REF!</definedName>
    <definedName name="QryADMKgSubtract" localSheetId="0">#REF!</definedName>
    <definedName name="QryADMKgSubtract">#REF!</definedName>
    <definedName name="QryKGADMFinal_out" localSheetId="0">#REF!</definedName>
    <definedName name="QryKGADMFinal_out">#REF!</definedName>
    <definedName name="Retained_Student_Ratio" localSheetId="0">#REF!</definedName>
    <definedName name="Retained_Student_Ratio">#REF!</definedName>
    <definedName name="Retained_Students" localSheetId="0">#REF!</definedName>
    <definedName name="Retained_Students">#REF!</definedName>
    <definedName name="school_area" localSheetId="0">#REF!</definedName>
    <definedName name="school_area">#REF!</definedName>
    <definedName name="School_Attendance_Rate" localSheetId="0">#REF!</definedName>
    <definedName name="School_Attendance_Rate">#REF!</definedName>
    <definedName name="School_Code" localSheetId="0">#REF!</definedName>
    <definedName name="School_Code">#REF!</definedName>
    <definedName name="SCHOOL_NAME" localSheetId="0">#REF!</definedName>
    <definedName name="SCHOOL_NAME">#REF!</definedName>
    <definedName name="School_Phone_Num" localSheetId="0">#REF!</definedName>
    <definedName name="School_Phone_Num">#REF!</definedName>
    <definedName name="School_Principal" localSheetId="0">#REF!</definedName>
    <definedName name="School_Principal">#REF!</definedName>
    <definedName name="School_Principal_Num" localSheetId="0">#REF!</definedName>
    <definedName name="School_Principal_Num">#REF!</definedName>
    <definedName name="School_Type" localSheetId="0">#REF!</definedName>
    <definedName name="School_Type">#REF!</definedName>
    <definedName name="STANFORD_METROPOLITAN_PERCENTILE" localSheetId="0">#REF!</definedName>
    <definedName name="STANFORD_METROPOLITAN_PERCENTILE">#REF!</definedName>
    <definedName name="State_Gen_Fund_Revenue" localSheetId="0">#REF!</definedName>
    <definedName name="State_Gen_Fund_Revenue">#REF!</definedName>
    <definedName name="State_Spec_Fund_Revenue" localSheetId="0">#REF!</definedName>
    <definedName name="State_Spec_Fund_Revenue">#REF!</definedName>
    <definedName name="STUDENT_TO_STAFF_RATIO" localSheetId="0">#REF!</definedName>
    <definedName name="STUDENT_TO_STAFF_RATIO">#REF!</definedName>
    <definedName name="TBL1_12ADM1_Out" localSheetId="0">#REF!</definedName>
    <definedName name="TBL1_12ADM1_Out">#REF!</definedName>
    <definedName name="TblAttndanceCenterSummary" localSheetId="0">#REF!</definedName>
    <definedName name="TblAttndanceCenterSummary">#REF!</definedName>
    <definedName name="TblAttndanceCenterSummary1" localSheetId="0">#REF!</definedName>
    <definedName name="TblAttndanceCenterSummary1">#REF!</definedName>
    <definedName name="Teacher_FTE" localSheetId="0">#REF!</definedName>
    <definedName name="Teacher_FTE">#REF!</definedName>
    <definedName name="Teacher_Ratio" localSheetId="0">#REF!</definedName>
    <definedName name="Teacher_Ratio">#REF!</definedName>
    <definedName name="test">[1]Districts!#REF!</definedName>
    <definedName name="Tot_Number_Of_Teachers" localSheetId="0">#REF!</definedName>
    <definedName name="Tot_Number_Of_Teachers">#REF!</definedName>
    <definedName name="Total_Expenditure" localSheetId="0">#REF!</definedName>
    <definedName name="Total_Expenditure">#REF!</definedName>
    <definedName name="TOTAL_INSTRUCTIONAL_STAFF" localSheetId="0">#REF!</definedName>
    <definedName name="TOTAL_INSTRUCTIONAL_STAFF">#REF!</definedName>
    <definedName name="Totals_by_School_District">#REF!</definedName>
    <definedName name="Y">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1" i="1" l="1"/>
  <c r="H122" i="1"/>
  <c r="H137" i="1"/>
  <c r="H132" i="1"/>
  <c r="H134" i="1"/>
  <c r="H10" i="1"/>
  <c r="H136" i="1"/>
  <c r="K110" i="1" l="1"/>
  <c r="H110" i="1"/>
  <c r="K148" i="1"/>
  <c r="H148" i="1"/>
  <c r="K8" i="1"/>
  <c r="H8" i="1"/>
  <c r="K74" i="1"/>
  <c r="H74" i="1"/>
  <c r="K117" i="1"/>
  <c r="H117" i="1"/>
  <c r="K36" i="1"/>
  <c r="H36" i="1"/>
  <c r="K102" i="1"/>
  <c r="H102" i="1"/>
  <c r="K76" i="1"/>
  <c r="H76" i="1"/>
  <c r="L76" i="1" s="1"/>
  <c r="K139" i="1"/>
  <c r="H139" i="1"/>
  <c r="K32" i="1"/>
  <c r="H32" i="1"/>
  <c r="L32" i="1" s="1"/>
  <c r="K46" i="1"/>
  <c r="H46" i="1"/>
  <c r="K60" i="1"/>
  <c r="H60" i="1"/>
  <c r="L60" i="1" s="1"/>
  <c r="K111" i="1"/>
  <c r="H111" i="1"/>
  <c r="K136" i="1"/>
  <c r="K10" i="1"/>
  <c r="K134" i="1"/>
  <c r="K28" i="1"/>
  <c r="H28" i="1"/>
  <c r="K132" i="1"/>
  <c r="L132" i="1" s="1"/>
  <c r="K53" i="1"/>
  <c r="H53" i="1"/>
  <c r="K137" i="1"/>
  <c r="L137" i="1" s="1"/>
  <c r="K91" i="1"/>
  <c r="H91" i="1"/>
  <c r="K122" i="1"/>
  <c r="K44" i="1"/>
  <c r="H44" i="1"/>
  <c r="K138" i="1"/>
  <c r="H138" i="1"/>
  <c r="H140" i="1"/>
  <c r="K140" i="1"/>
  <c r="H41" i="1"/>
  <c r="K41" i="1"/>
  <c r="K128" i="1"/>
  <c r="H128" i="1"/>
  <c r="H7" i="1"/>
  <c r="K7" i="1"/>
  <c r="H16" i="1"/>
  <c r="K16" i="1"/>
  <c r="K43" i="1"/>
  <c r="H43" i="1"/>
  <c r="H75" i="1"/>
  <c r="K75" i="1"/>
  <c r="H71" i="1"/>
  <c r="K71" i="1"/>
  <c r="K104" i="1"/>
  <c r="H104" i="1"/>
  <c r="H51" i="1"/>
  <c r="K51" i="1"/>
  <c r="H95" i="1"/>
  <c r="K95" i="1"/>
  <c r="K21" i="1"/>
  <c r="H21" i="1"/>
  <c r="H59" i="1"/>
  <c r="K59" i="1"/>
  <c r="H61" i="1"/>
  <c r="K61" i="1"/>
  <c r="K24" i="1"/>
  <c r="H24" i="1"/>
  <c r="H47" i="1"/>
  <c r="K47" i="1"/>
  <c r="H96" i="1"/>
  <c r="K96" i="1"/>
  <c r="K63" i="1"/>
  <c r="H63" i="1"/>
  <c r="H18" i="1"/>
  <c r="K18" i="1"/>
  <c r="H109" i="1"/>
  <c r="K109" i="1"/>
  <c r="L136" i="1"/>
  <c r="L10" i="1"/>
  <c r="L134" i="1"/>
  <c r="L122" i="1"/>
  <c r="H97" i="1"/>
  <c r="K97" i="1"/>
  <c r="H37" i="1"/>
  <c r="K37" i="1"/>
  <c r="H31" i="1"/>
  <c r="K31" i="1"/>
  <c r="H42" i="1"/>
  <c r="K42" i="1"/>
  <c r="H13" i="1"/>
  <c r="K13" i="1"/>
  <c r="H123" i="1"/>
  <c r="K123" i="1"/>
  <c r="H62" i="1"/>
  <c r="K62" i="1"/>
  <c r="H64" i="1"/>
  <c r="K64" i="1"/>
  <c r="K54" i="1"/>
  <c r="H54" i="1"/>
  <c r="K80" i="1"/>
  <c r="H80" i="1"/>
  <c r="H5" i="1"/>
  <c r="K5" i="1"/>
  <c r="H145" i="1"/>
  <c r="K145" i="1"/>
  <c r="H66" i="1"/>
  <c r="K66" i="1"/>
  <c r="H92" i="1"/>
  <c r="K92" i="1"/>
  <c r="H48" i="1"/>
  <c r="K48" i="1"/>
  <c r="H100" i="1"/>
  <c r="K100" i="1"/>
  <c r="H94" i="1"/>
  <c r="K94" i="1"/>
  <c r="K131" i="1"/>
  <c r="H131" i="1"/>
  <c r="H79" i="1"/>
  <c r="K79" i="1"/>
  <c r="K78" i="1"/>
  <c r="H78" i="1"/>
  <c r="H34" i="1"/>
  <c r="K34" i="1"/>
  <c r="K27" i="1"/>
  <c r="H27" i="1"/>
  <c r="K83" i="1"/>
  <c r="H83" i="1"/>
  <c r="K85" i="1"/>
  <c r="H85" i="1"/>
  <c r="K99" i="1"/>
  <c r="H99" i="1"/>
  <c r="K19" i="1"/>
  <c r="H19" i="1"/>
  <c r="K144" i="1"/>
  <c r="H144" i="1"/>
  <c r="K35" i="1"/>
  <c r="H35" i="1"/>
  <c r="K142" i="1"/>
  <c r="H142" i="1"/>
  <c r="K69" i="1"/>
  <c r="H69" i="1"/>
  <c r="K14" i="1"/>
  <c r="H14" i="1"/>
  <c r="K121" i="1"/>
  <c r="H121" i="1"/>
  <c r="K149" i="1"/>
  <c r="H149" i="1"/>
  <c r="K70" i="1"/>
  <c r="H70" i="1"/>
  <c r="K147" i="1"/>
  <c r="H147" i="1"/>
  <c r="K107" i="1"/>
  <c r="H107" i="1"/>
  <c r="K45" i="1"/>
  <c r="H45" i="1"/>
  <c r="K57" i="1"/>
  <c r="H57" i="1"/>
  <c r="H108" i="1"/>
  <c r="K108" i="1"/>
  <c r="H141" i="1"/>
  <c r="K141" i="1"/>
  <c r="H81" i="1"/>
  <c r="K81" i="1"/>
  <c r="H106" i="1"/>
  <c r="K106" i="1"/>
  <c r="H65" i="1"/>
  <c r="K65" i="1"/>
  <c r="H22" i="1"/>
  <c r="K22" i="1"/>
  <c r="H86" i="1"/>
  <c r="K86" i="1"/>
  <c r="H50" i="1"/>
  <c r="K50" i="1"/>
  <c r="H17" i="1"/>
  <c r="K17" i="1"/>
  <c r="H130" i="1"/>
  <c r="K130" i="1"/>
  <c r="H39" i="1"/>
  <c r="K39" i="1"/>
  <c r="H135" i="1"/>
  <c r="K135" i="1"/>
  <c r="H72" i="1"/>
  <c r="K72" i="1"/>
  <c r="H146" i="1"/>
  <c r="K146" i="1"/>
  <c r="H113" i="1"/>
  <c r="K113" i="1"/>
  <c r="H3" i="1"/>
  <c r="K3" i="1"/>
  <c r="H89" i="1"/>
  <c r="K89" i="1"/>
  <c r="H12" i="1"/>
  <c r="K12" i="1"/>
  <c r="H98" i="1"/>
  <c r="K98" i="1"/>
  <c r="H105" i="1"/>
  <c r="K105" i="1"/>
  <c r="E151" i="1"/>
  <c r="I151" i="1"/>
  <c r="H68" i="1"/>
  <c r="K68" i="1"/>
  <c r="H6" i="1"/>
  <c r="K6" i="1"/>
  <c r="H88" i="1"/>
  <c r="K88" i="1"/>
  <c r="H115" i="1"/>
  <c r="K115" i="1"/>
  <c r="H124" i="1"/>
  <c r="K124" i="1"/>
  <c r="H23" i="1"/>
  <c r="K23" i="1"/>
  <c r="H127" i="1"/>
  <c r="K127" i="1"/>
  <c r="H87" i="1"/>
  <c r="K87" i="1"/>
  <c r="H90" i="1"/>
  <c r="K90" i="1"/>
  <c r="H49" i="1"/>
  <c r="K49" i="1"/>
  <c r="H82" i="1"/>
  <c r="K82" i="1"/>
  <c r="H93" i="1"/>
  <c r="K93" i="1"/>
  <c r="H73" i="1"/>
  <c r="K73" i="1"/>
  <c r="H9" i="1"/>
  <c r="K9" i="1"/>
  <c r="H56" i="1"/>
  <c r="K56" i="1"/>
  <c r="H119" i="1"/>
  <c r="K119" i="1"/>
  <c r="H52" i="1"/>
  <c r="K52" i="1"/>
  <c r="H29" i="1"/>
  <c r="K29" i="1"/>
  <c r="H101" i="1"/>
  <c r="K101" i="1"/>
  <c r="H112" i="1"/>
  <c r="K112" i="1"/>
  <c r="H84" i="1"/>
  <c r="K84" i="1"/>
  <c r="H58" i="1"/>
  <c r="K58" i="1"/>
  <c r="H114" i="1"/>
  <c r="K114" i="1"/>
  <c r="H126" i="1"/>
  <c r="K126" i="1"/>
  <c r="H116" i="1"/>
  <c r="K116" i="1"/>
  <c r="H38" i="1"/>
  <c r="K38" i="1"/>
  <c r="H103" i="1"/>
  <c r="K103" i="1"/>
  <c r="H125" i="1"/>
  <c r="K125" i="1"/>
  <c r="H30" i="1"/>
  <c r="K30" i="1"/>
  <c r="H25" i="1"/>
  <c r="K25" i="1"/>
  <c r="H133" i="1"/>
  <c r="K133" i="1"/>
  <c r="H4" i="1"/>
  <c r="K4" i="1"/>
  <c r="H33" i="1"/>
  <c r="K33" i="1"/>
  <c r="H118" i="1"/>
  <c r="K118" i="1"/>
  <c r="H150" i="1"/>
  <c r="K150" i="1"/>
  <c r="H40" i="1"/>
  <c r="K40" i="1"/>
  <c r="L111" i="1" l="1"/>
  <c r="L46" i="1"/>
  <c r="L139" i="1"/>
  <c r="L102" i="1"/>
  <c r="L117" i="1"/>
  <c r="L8" i="1"/>
  <c r="L150" i="1"/>
  <c r="L33" i="1"/>
  <c r="L133" i="1"/>
  <c r="L30" i="1"/>
  <c r="L103" i="1"/>
  <c r="L116" i="1"/>
  <c r="L114" i="1"/>
  <c r="L84" i="1"/>
  <c r="L101" i="1"/>
  <c r="L52" i="1"/>
  <c r="L56" i="1"/>
  <c r="L73" i="1"/>
  <c r="L82" i="1"/>
  <c r="L90" i="1"/>
  <c r="L127" i="1"/>
  <c r="L124" i="1"/>
  <c r="L88" i="1"/>
  <c r="L68" i="1"/>
  <c r="L48" i="1"/>
  <c r="L66" i="1"/>
  <c r="L5" i="1"/>
  <c r="L62" i="1"/>
  <c r="L13" i="1"/>
  <c r="L31" i="1"/>
  <c r="L97" i="1"/>
  <c r="L109" i="1"/>
  <c r="L47" i="1"/>
  <c r="L61" i="1"/>
  <c r="L51" i="1"/>
  <c r="L71" i="1"/>
  <c r="L7" i="1"/>
  <c r="L4" i="1"/>
  <c r="L125" i="1"/>
  <c r="L126" i="1"/>
  <c r="L58" i="1"/>
  <c r="L112" i="1"/>
  <c r="L29" i="1"/>
  <c r="L119" i="1"/>
  <c r="L9" i="1"/>
  <c r="L93" i="1"/>
  <c r="L49" i="1"/>
  <c r="L98" i="1"/>
  <c r="L89" i="1"/>
  <c r="L113" i="1"/>
  <c r="L72" i="1"/>
  <c r="L39" i="1"/>
  <c r="L17" i="1"/>
  <c r="L86" i="1"/>
  <c r="L65" i="1"/>
  <c r="L81" i="1"/>
  <c r="L108" i="1"/>
  <c r="L40" i="1"/>
  <c r="L118" i="1"/>
  <c r="L25" i="1"/>
  <c r="L38" i="1"/>
  <c r="L41" i="1"/>
  <c r="L105" i="1"/>
  <c r="L12" i="1"/>
  <c r="L3" i="1"/>
  <c r="L146" i="1"/>
  <c r="L135" i="1"/>
  <c r="L130" i="1"/>
  <c r="L50" i="1"/>
  <c r="L22" i="1"/>
  <c r="L106" i="1"/>
  <c r="L141" i="1"/>
  <c r="L34" i="1"/>
  <c r="L79" i="1"/>
  <c r="L94" i="1"/>
  <c r="L100" i="1"/>
  <c r="L92" i="1"/>
  <c r="L145" i="1"/>
  <c r="L64" i="1"/>
  <c r="L123" i="1"/>
  <c r="L42" i="1"/>
  <c r="L37" i="1"/>
  <c r="L18" i="1"/>
  <c r="L96" i="1"/>
  <c r="L59" i="1"/>
  <c r="L95" i="1"/>
  <c r="L75" i="1"/>
  <c r="L16" i="1"/>
  <c r="L140" i="1"/>
  <c r="L28" i="1"/>
  <c r="L87" i="1"/>
  <c r="L23" i="1"/>
  <c r="L115" i="1"/>
  <c r="L6" i="1"/>
  <c r="L91" i="1"/>
  <c r="L57" i="1"/>
  <c r="L107" i="1"/>
  <c r="L70" i="1"/>
  <c r="L121" i="1"/>
  <c r="L69" i="1"/>
  <c r="L35" i="1"/>
  <c r="L19" i="1"/>
  <c r="L85" i="1"/>
  <c r="L27" i="1"/>
  <c r="L78" i="1"/>
  <c r="L131" i="1"/>
  <c r="H11" i="1"/>
  <c r="K11" i="1"/>
  <c r="L54" i="1"/>
  <c r="L63" i="1"/>
  <c r="L21" i="1"/>
  <c r="L43" i="1"/>
  <c r="L138" i="1"/>
  <c r="L53" i="1"/>
  <c r="K26" i="1"/>
  <c r="H26" i="1"/>
  <c r="L26" i="1" s="1"/>
  <c r="H77" i="1"/>
  <c r="K77" i="1"/>
  <c r="H143" i="1"/>
  <c r="K143" i="1"/>
  <c r="L110" i="1"/>
  <c r="H55" i="1"/>
  <c r="K55" i="1"/>
  <c r="L45" i="1"/>
  <c r="L147" i="1"/>
  <c r="L149" i="1"/>
  <c r="L14" i="1"/>
  <c r="L142" i="1"/>
  <c r="L144" i="1"/>
  <c r="L99" i="1"/>
  <c r="L83" i="1"/>
  <c r="H2" i="1"/>
  <c r="K2" i="1"/>
  <c r="L80" i="1"/>
  <c r="L24" i="1"/>
  <c r="L104" i="1"/>
  <c r="L128" i="1"/>
  <c r="L44" i="1"/>
  <c r="K67" i="1"/>
  <c r="H67" i="1"/>
  <c r="H120" i="1"/>
  <c r="K120" i="1"/>
  <c r="H20" i="1"/>
  <c r="K20" i="1"/>
  <c r="H15" i="1"/>
  <c r="K15" i="1"/>
  <c r="L36" i="1"/>
  <c r="L74" i="1"/>
  <c r="L148" i="1"/>
  <c r="D151" i="1"/>
  <c r="L15" i="1" l="1"/>
  <c r="L20" i="1"/>
  <c r="L67" i="1"/>
  <c r="L2" i="1"/>
  <c r="K151" i="1"/>
  <c r="L120" i="1"/>
  <c r="L55" i="1"/>
  <c r="L143" i="1"/>
  <c r="L11" i="1"/>
  <c r="H151" i="1"/>
  <c r="L77" i="1"/>
  <c r="L151" i="1" l="1"/>
</calcChain>
</file>

<file path=xl/sharedStrings.xml><?xml version="1.0" encoding="utf-8"?>
<sst xmlns="http://schemas.openxmlformats.org/spreadsheetml/2006/main" count="161" uniqueCount="161">
  <si>
    <t>Dist No</t>
  </si>
  <si>
    <t>District Name</t>
  </si>
  <si>
    <t xml:space="preserve"> LEVEL 1
Fall 2016 SAFE + Parochial &amp; Home Sch Fall Enr ADM</t>
  </si>
  <si>
    <t>FY2018 Need</t>
  </si>
  <si>
    <t>Excess Fund Balance
(Based on FY17)</t>
  </si>
  <si>
    <t>1st Half Local Effort
2017 Values
($1.305 levy)</t>
  </si>
  <si>
    <t>2017 Effort Factor, 1st Half</t>
  </si>
  <si>
    <t>1st Half Aid</t>
  </si>
  <si>
    <t>2nd Half Local Effort
2018 Values
($1.261 levy)</t>
  </si>
  <si>
    <t>2018 Effort Factor, 2nd Half</t>
  </si>
  <si>
    <t>2nd Half Aid</t>
  </si>
  <si>
    <t>Total SE Aid</t>
  </si>
  <si>
    <t>Plankinton 01-1</t>
  </si>
  <si>
    <t>White Lake 01-3</t>
  </si>
  <si>
    <t>Huron 02-2</t>
  </si>
  <si>
    <t>Iroquois 02-3</t>
  </si>
  <si>
    <t>Wolsey-Wessington 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</si>
  <si>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</si>
  <si>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</si>
  <si>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</si>
  <si>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</si>
  <si>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</si>
  <si>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</si>
  <si>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</si>
  <si>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</si>
  <si>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</si>
  <si>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</si>
  <si>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</si>
  <si>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</si>
  <si>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</si>
  <si>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</si>
  <si>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</si>
  <si>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</si>
  <si>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</si>
  <si>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</si>
  <si>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</si>
  <si>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</si>
  <si>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</si>
  <si>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</si>
  <si>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</si>
  <si>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</si>
  <si>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</si>
  <si>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</si>
  <si>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</si>
  <si>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</si>
  <si>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</si>
  <si>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</si>
  <si>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</si>
  <si>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</si>
  <si>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</si>
  <si>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</si>
  <si>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</si>
  <si>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</si>
  <si>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</si>
  <si>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</si>
  <si>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</si>
  <si>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</si>
  <si>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</si>
  <si>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</si>
  <si>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</si>
  <si>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</si>
  <si>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</si>
  <si>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</si>
  <si>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</si>
  <si>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</si>
  <si>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</si>
  <si>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</si>
  <si>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</si>
  <si>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</si>
  <si>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</si>
  <si>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</si>
  <si>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</si>
  <si>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</si>
  <si>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</si>
  <si>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</si>
  <si>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</si>
  <si>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</si>
  <si>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</si>
  <si>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</si>
  <si>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</si>
  <si>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</si>
  <si>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</si>
  <si>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</si>
  <si>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</si>
  <si>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 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</si>
  <si>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</si>
  <si>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</si>
  <si>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</si>
  <si>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</si>
  <si>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</si>
  <si>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</si>
  <si>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</si>
  <si>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</si>
  <si>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</si>
  <si>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</si>
  <si>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 Ramona 39-5</t>
  </si>
  <si>
    <t>Lead 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</si>
  <si>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</si>
  <si>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</si>
  <si>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</si>
  <si>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</si>
  <si>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</si>
  <si>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</si>
  <si>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</si>
  <si>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</si>
  <si>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</si>
  <si>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</si>
  <si>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</si>
  <si>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</si>
  <si>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</si>
  <si>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</si>
  <si>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</si>
  <si>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</si>
  <si>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</si>
  <si>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</si>
  <si>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</si>
  <si>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</si>
  <si>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</si>
  <si>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</si>
  <si>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 Valley 49-6</t>
  </si>
  <si>
    <t>West Central 49-7</t>
  </si>
  <si>
    <t>Flandreau 50-3</t>
  </si>
  <si>
    <t>Colman 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</si>
  <si>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</si>
  <si>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</si>
  <si>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</si>
  <si>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</si>
  <si>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</si>
  <si>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</si>
  <si>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</si>
  <si>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</si>
  <si>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</si>
  <si>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</si>
  <si>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</si>
  <si>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</si>
  <si>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</si>
  <si>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</si>
  <si>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</si>
  <si>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</si>
  <si>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</si>
  <si>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</si>
  <si>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</si>
  <si>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</si>
  <si>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</si>
  <si>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</si>
  <si>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</si>
  <si>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</si>
  <si>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</si>
  <si>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</si>
  <si>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</si>
  <si>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 Hudson 61-1</t>
  </si>
  <si>
    <t>Beresford 61-2</t>
  </si>
  <si>
    <t>Elk Point Jefferson 61-7</t>
  </si>
  <si>
    <t>Dakota Valley 61-8</t>
  </si>
  <si>
    <t>Selby 62-5</t>
  </si>
  <si>
    <t>Mobridge-Pollock 62-6</t>
  </si>
  <si>
    <t>Gayville Volin 63-1</t>
  </si>
  <si>
    <t>Yankton 63-3</t>
  </si>
  <si>
    <t>Dupree 64-2</t>
  </si>
  <si>
    <t>Oglala Lakota County 65-1</t>
  </si>
  <si>
    <t>Todd County 66-1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</si>
</sst>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#,##0.000_);\(#,##0.000\)"/>
  </numFmts>
  <fonts count="7" x14ac:knownFonts="1">
    <font>
      <sz val="10"/>
      <name val="Arial"/>
    </font>
    <font>
      <b/>
      <sz val="9"/>
      <color theme="1" tint="0.34998626667073579"/>
      <name val="Ebrima"/>
    </font>
    <font>
      <b/>
      <sz val="9"/>
      <name val="Ebrima"/>
    </font>
    <font>
      <b/>
      <sz val="8"/>
      <color theme="1" tint="0.34998626667073579"/>
      <name val="Ebrima"/>
    </font>
    <font>
      <sz val="9"/>
      <color theme="3" tint="-0.499984740745262"/>
      <name val="Ebrima"/>
    </font>
    <font>
      <sz val="9"/>
      <name val="Ebrima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4" fillId="0" borderId="0" xfId="0" applyNumberFormat="1" applyFont="1" applyFill="1" applyBorder="1" applyAlignment="1"/>
    <xf numFmtId="0" fontId="5" fillId="0" borderId="1" xfId="0" applyFont="1" applyFill="1" applyBorder="1"/>
    <xf numFmtId="164" fontId="5" fillId="0" borderId="1" xfId="0" applyNumberFormat="1" applyFont="1" applyFill="1" applyBorder="1"/>
    <xf numFmtId="5" fontId="5" fillId="0" borderId="1" xfId="0" applyNumberFormat="1" applyFont="1" applyFill="1" applyBorder="1"/>
    <xf numFmtId="2" fontId="5" fillId="0" borderId="1" xfId="0" applyNumberFormat="1" applyFont="1" applyFill="1" applyBorder="1"/>
    <xf numFmtId="0" fontId="5" fillId="0" borderId="0" xfId="0" applyFont="1" applyFill="1" applyBorder="1"/>
    <xf numFmtId="0" fontId="5" fillId="0" borderId="1" xfId="1" applyFont="1" applyFill="1" applyBorder="1" applyAlignment="1">
      <alignment wrapText="1"/>
    </xf>
    <xf numFmtId="0" fontId="5" fillId="0" borderId="2" xfId="0" applyFont="1" applyFill="1" applyBorder="1"/>
    <xf numFmtId="3" fontId="5" fillId="0" borderId="2" xfId="0" applyNumberFormat="1" applyFont="1" applyFill="1" applyBorder="1"/>
    <xf numFmtId="164" fontId="5" fillId="0" borderId="2" xfId="0" applyNumberFormat="1" applyFont="1" applyFill="1" applyBorder="1"/>
    <xf numFmtId="5" fontId="5" fillId="0" borderId="2" xfId="0" applyNumberFormat="1" applyFont="1" applyFill="1" applyBorder="1"/>
    <xf numFmtId="2" fontId="5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 applyAlignment="1">
      <alignment horizontal="centerContinuous"/>
    </xf>
    <xf numFmtId="38" fontId="5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Normal" xfId="0" builtinId="0"/>
    <cellStyle name="Normal_Sheet1_2002 FINAL STATE SPED RECALC 7-15-20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1"/>
  <sheetViews>
    <sheetView tabSelected="1" zoomScaleNormal="100" workbookViewId="0">
      <pane xSplit="2" ySplit="1" topLeftCell="C2" activePane="bottomRight" state="frozen"/>
      <selection pane="topRight" activeCell="D1" sqref="D1"/>
      <selection pane="bottomLeft" activeCell="A4" sqref="A4"/>
      <selection pane="bottomRight" activeCell="E133" sqref="E133"/>
    </sheetView>
  </sheetViews>
  <sheetFormatPr defaultColWidth="7.5703125" defaultRowHeight="12" x14ac:dyDescent="0.2"/>
  <cols>
    <col min="1" max="1" width="6.140625" style="13" customWidth="1"/>
    <col min="2" max="2" width="21" style="13" bestFit="1" customWidth="1"/>
    <col min="3" max="3" width="15.42578125" style="6" bestFit="1" customWidth="1"/>
    <col min="4" max="4" width="11" style="14" bestFit="1" customWidth="1"/>
    <col min="5" max="5" width="13.140625" style="15" bestFit="1" customWidth="1"/>
    <col min="6" max="6" width="10.42578125" style="6" customWidth="1"/>
    <col min="7" max="7" width="6.7109375" style="6" customWidth="1"/>
    <col min="8" max="8" width="10.140625" style="6" bestFit="1" customWidth="1"/>
    <col min="9" max="9" width="10.7109375" style="13" customWidth="1"/>
    <col min="10" max="10" width="7.7109375" style="13" customWidth="1"/>
    <col min="11" max="12" width="10.140625" style="13" bestFit="1" customWidth="1"/>
    <col min="13" max="16384" width="7.5703125" style="13"/>
  </cols>
  <sheetData>
    <row r="1" spans="1:12" s="1" customFormat="1" ht="83.25" customHeight="1" x14ac:dyDescent="0.2">
      <c r="A1" s="16" t="s">
        <v>0</v>
      </c>
      <c r="B1" s="16" t="s">
        <v>1</v>
      </c>
      <c r="C1" s="17" t="s">
        <v>2</v>
      </c>
      <c r="D1" s="18" t="s">
        <v>3</v>
      </c>
      <c r="E1" s="19" t="s">
        <v>4</v>
      </c>
      <c r="F1" s="19" t="s">
        <v>5</v>
      </c>
      <c r="G1" s="19" t="s">
        <v>6</v>
      </c>
      <c r="H1" s="20" t="s">
        <v>7</v>
      </c>
      <c r="I1" s="19" t="s">
        <v>8</v>
      </c>
      <c r="J1" s="19" t="s">
        <v>9</v>
      </c>
      <c r="K1" s="20" t="s">
        <v>10</v>
      </c>
      <c r="L1" s="20" t="s">
        <v>11</v>
      </c>
    </row>
    <row r="2" spans="1:12" s="6" customFormat="1" x14ac:dyDescent="0.2">
      <c r="A2" s="2">
        <v>6001</v>
      </c>
      <c r="B2" s="2" t="s">
        <v>25</v>
      </c>
      <c r="C2" s="3">
        <v>5472.67</v>
      </c>
      <c r="D2" s="4">
        <v>6113746.4927900005</v>
      </c>
      <c r="E2" s="4">
        <v>0</v>
      </c>
      <c r="F2" s="4">
        <v>1462238</v>
      </c>
      <c r="G2" s="5">
        <v>1</v>
      </c>
      <c r="H2" s="4">
        <f t="shared" ref="H2:H33" si="0">IF((((0.5*D2-F2)*G2)-(E2*0.5))&lt;0,0,ROUND((((0.5*D2-F2)*G2)-(E2*0.5)),0))</f>
        <v>1594635</v>
      </c>
      <c r="I2" s="4">
        <v>1463864</v>
      </c>
      <c r="J2" s="5">
        <v>1</v>
      </c>
      <c r="K2" s="4">
        <f t="shared" ref="K2:K33" si="1">IF((((0.5*D2-I2)*J2)-(E2*0.5))&lt;0,0,ROUND((((0.5*D2-I2)*J2)-(E2*0.5)),0))</f>
        <v>1593009</v>
      </c>
      <c r="L2" s="4">
        <f t="shared" ref="L2:L33" si="2">H2+K2</f>
        <v>3187644</v>
      </c>
    </row>
    <row r="3" spans="1:12" s="6" customFormat="1" x14ac:dyDescent="0.2">
      <c r="A3" s="2">
        <v>58003</v>
      </c>
      <c r="B3" s="7" t="s">
        <v>143</v>
      </c>
      <c r="C3" s="3">
        <v>261.99</v>
      </c>
      <c r="D3" s="4">
        <v>315564.67163</v>
      </c>
      <c r="E3" s="4">
        <v>858885.67249999999</v>
      </c>
      <c r="F3" s="4">
        <v>754885</v>
      </c>
      <c r="G3" s="5">
        <v>0.23</v>
      </c>
      <c r="H3" s="4">
        <f t="shared" si="0"/>
        <v>0</v>
      </c>
      <c r="I3" s="4">
        <v>730155</v>
      </c>
      <c r="J3" s="5">
        <v>0.24</v>
      </c>
      <c r="K3" s="4">
        <f t="shared" si="1"/>
        <v>0</v>
      </c>
      <c r="L3" s="4">
        <f t="shared" si="2"/>
        <v>0</v>
      </c>
    </row>
    <row r="4" spans="1:12" s="6" customFormat="1" x14ac:dyDescent="0.2">
      <c r="A4" s="2">
        <v>61001</v>
      </c>
      <c r="B4" s="2" t="s">
        <v>150</v>
      </c>
      <c r="C4" s="3">
        <v>317.02</v>
      </c>
      <c r="D4" s="4">
        <v>581564.71374000004</v>
      </c>
      <c r="E4" s="4">
        <v>0</v>
      </c>
      <c r="F4" s="4">
        <v>227576</v>
      </c>
      <c r="G4" s="5">
        <v>1</v>
      </c>
      <c r="H4" s="4">
        <f t="shared" si="0"/>
        <v>63206</v>
      </c>
      <c r="I4" s="4">
        <v>228899</v>
      </c>
      <c r="J4" s="5">
        <v>1</v>
      </c>
      <c r="K4" s="4">
        <f t="shared" si="1"/>
        <v>61883</v>
      </c>
      <c r="L4" s="4">
        <f t="shared" si="2"/>
        <v>125089</v>
      </c>
    </row>
    <row r="5" spans="1:12" s="6" customFormat="1" x14ac:dyDescent="0.2">
      <c r="A5" s="2">
        <v>11001</v>
      </c>
      <c r="B5" s="2" t="s">
        <v>34</v>
      </c>
      <c r="C5" s="3">
        <v>320</v>
      </c>
      <c r="D5" s="4">
        <v>292898.15000000002</v>
      </c>
      <c r="E5" s="4">
        <v>211498.57999999996</v>
      </c>
      <c r="F5" s="4">
        <v>141661</v>
      </c>
      <c r="G5" s="5">
        <v>1</v>
      </c>
      <c r="H5" s="4">
        <f t="shared" si="0"/>
        <v>0</v>
      </c>
      <c r="I5" s="4">
        <v>143705</v>
      </c>
      <c r="J5" s="5">
        <v>1</v>
      </c>
      <c r="K5" s="4">
        <f t="shared" si="1"/>
        <v>0</v>
      </c>
      <c r="L5" s="4">
        <f t="shared" si="2"/>
        <v>0</v>
      </c>
    </row>
    <row r="6" spans="1:12" s="6" customFormat="1" x14ac:dyDescent="0.2">
      <c r="A6" s="2">
        <v>38001</v>
      </c>
      <c r="B6" s="2" t="s">
        <v>89</v>
      </c>
      <c r="C6" s="3">
        <v>279</v>
      </c>
      <c r="D6" s="4">
        <v>328560.223</v>
      </c>
      <c r="E6" s="4">
        <v>539674.76249999995</v>
      </c>
      <c r="F6" s="4">
        <v>236013</v>
      </c>
      <c r="G6" s="5">
        <v>1</v>
      </c>
      <c r="H6" s="4">
        <f t="shared" si="0"/>
        <v>0</v>
      </c>
      <c r="I6" s="4">
        <v>237971</v>
      </c>
      <c r="J6" s="5">
        <v>1</v>
      </c>
      <c r="K6" s="4">
        <f t="shared" si="1"/>
        <v>0</v>
      </c>
      <c r="L6" s="4">
        <f t="shared" si="2"/>
        <v>0</v>
      </c>
    </row>
    <row r="7" spans="1:12" s="6" customFormat="1" x14ac:dyDescent="0.2">
      <c r="A7" s="2">
        <v>21001</v>
      </c>
      <c r="B7" s="2" t="s">
        <v>58</v>
      </c>
      <c r="C7" s="3">
        <v>194.9</v>
      </c>
      <c r="D7" s="4">
        <v>175767.21130000002</v>
      </c>
      <c r="E7" s="4">
        <v>155677.17000000001</v>
      </c>
      <c r="F7" s="4">
        <v>118703</v>
      </c>
      <c r="G7" s="5">
        <v>1</v>
      </c>
      <c r="H7" s="4">
        <f t="shared" si="0"/>
        <v>0</v>
      </c>
      <c r="I7" s="4">
        <v>116423</v>
      </c>
      <c r="J7" s="5">
        <v>1</v>
      </c>
      <c r="K7" s="4">
        <f t="shared" si="1"/>
        <v>0</v>
      </c>
      <c r="L7" s="4">
        <f t="shared" si="2"/>
        <v>0</v>
      </c>
    </row>
    <row r="8" spans="1:12" s="6" customFormat="1" x14ac:dyDescent="0.2">
      <c r="A8" s="2">
        <v>4001</v>
      </c>
      <c r="B8" s="2" t="s">
        <v>18</v>
      </c>
      <c r="C8" s="3">
        <v>265</v>
      </c>
      <c r="D8" s="4">
        <v>343187.55499999999</v>
      </c>
      <c r="E8" s="4">
        <v>0</v>
      </c>
      <c r="F8" s="4">
        <v>132855</v>
      </c>
      <c r="G8" s="5">
        <v>1</v>
      </c>
      <c r="H8" s="4">
        <f t="shared" si="0"/>
        <v>38739</v>
      </c>
      <c r="I8" s="4">
        <v>137145</v>
      </c>
      <c r="J8" s="5">
        <v>1</v>
      </c>
      <c r="K8" s="4">
        <f t="shared" si="1"/>
        <v>34449</v>
      </c>
      <c r="L8" s="4">
        <f t="shared" si="2"/>
        <v>73188</v>
      </c>
    </row>
    <row r="9" spans="1:12" s="6" customFormat="1" x14ac:dyDescent="0.2">
      <c r="A9" s="2">
        <v>49001</v>
      </c>
      <c r="B9" s="2" t="s">
        <v>114</v>
      </c>
      <c r="C9" s="3">
        <v>517</v>
      </c>
      <c r="D9" s="4">
        <v>431764.75900000002</v>
      </c>
      <c r="E9" s="4">
        <v>0</v>
      </c>
      <c r="F9" s="4">
        <v>122253</v>
      </c>
      <c r="G9" s="5">
        <v>1</v>
      </c>
      <c r="H9" s="4">
        <f t="shared" si="0"/>
        <v>93629</v>
      </c>
      <c r="I9" s="4">
        <v>124004</v>
      </c>
      <c r="J9" s="5">
        <v>1</v>
      </c>
      <c r="K9" s="4">
        <f t="shared" si="1"/>
        <v>91878</v>
      </c>
      <c r="L9" s="4">
        <f t="shared" si="2"/>
        <v>185507</v>
      </c>
    </row>
    <row r="10" spans="1:12" s="6" customFormat="1" x14ac:dyDescent="0.2">
      <c r="A10" s="2">
        <v>9001</v>
      </c>
      <c r="B10" s="2" t="s">
        <v>31</v>
      </c>
      <c r="C10" s="3">
        <v>1424.3400000000001</v>
      </c>
      <c r="D10" s="4">
        <v>1440947.2085800003</v>
      </c>
      <c r="E10" s="4">
        <v>0</v>
      </c>
      <c r="F10" s="4">
        <v>312169</v>
      </c>
      <c r="G10" s="5">
        <v>1</v>
      </c>
      <c r="H10" s="4">
        <f t="shared" si="0"/>
        <v>408305</v>
      </c>
      <c r="I10" s="4">
        <v>322270</v>
      </c>
      <c r="J10" s="5">
        <v>1</v>
      </c>
      <c r="K10" s="4">
        <f t="shared" si="1"/>
        <v>398204</v>
      </c>
      <c r="L10" s="4">
        <f t="shared" si="2"/>
        <v>806509</v>
      </c>
    </row>
    <row r="11" spans="1:12" s="6" customFormat="1" x14ac:dyDescent="0.2">
      <c r="A11" s="2">
        <v>3001</v>
      </c>
      <c r="B11" s="2" t="s">
        <v>17</v>
      </c>
      <c r="C11" s="3">
        <v>483</v>
      </c>
      <c r="D11" s="4">
        <v>530812.62100000004</v>
      </c>
      <c r="E11" s="4">
        <v>0</v>
      </c>
      <c r="F11" s="4">
        <v>136873</v>
      </c>
      <c r="G11" s="5">
        <v>1</v>
      </c>
      <c r="H11" s="4">
        <f t="shared" si="0"/>
        <v>128533</v>
      </c>
      <c r="I11" s="4">
        <v>136981</v>
      </c>
      <c r="J11" s="5">
        <v>1</v>
      </c>
      <c r="K11" s="4">
        <f t="shared" si="1"/>
        <v>128425</v>
      </c>
      <c r="L11" s="4">
        <f t="shared" si="2"/>
        <v>256958</v>
      </c>
    </row>
    <row r="12" spans="1:12" s="6" customFormat="1" x14ac:dyDescent="0.2">
      <c r="A12" s="2">
        <v>61002</v>
      </c>
      <c r="B12" s="2" t="s">
        <v>151</v>
      </c>
      <c r="C12" s="3">
        <v>701</v>
      </c>
      <c r="D12" s="4">
        <v>765141.36700000009</v>
      </c>
      <c r="E12" s="4">
        <v>0</v>
      </c>
      <c r="F12" s="4">
        <v>304246</v>
      </c>
      <c r="G12" s="5">
        <v>1</v>
      </c>
      <c r="H12" s="4">
        <f t="shared" si="0"/>
        <v>78325</v>
      </c>
      <c r="I12" s="4">
        <v>312654</v>
      </c>
      <c r="J12" s="5">
        <v>1</v>
      </c>
      <c r="K12" s="4">
        <f t="shared" si="1"/>
        <v>69917</v>
      </c>
      <c r="L12" s="4">
        <f t="shared" si="2"/>
        <v>148242</v>
      </c>
    </row>
    <row r="13" spans="1:12" s="6" customFormat="1" x14ac:dyDescent="0.2">
      <c r="A13" s="2">
        <v>25001</v>
      </c>
      <c r="B13" s="2" t="s">
        <v>67</v>
      </c>
      <c r="C13" s="3">
        <v>96</v>
      </c>
      <c r="D13" s="4">
        <v>77794.312000000005</v>
      </c>
      <c r="E13" s="4">
        <v>0</v>
      </c>
      <c r="F13" s="4">
        <v>49943</v>
      </c>
      <c r="G13" s="5">
        <v>1</v>
      </c>
      <c r="H13" s="4">
        <f t="shared" si="0"/>
        <v>0</v>
      </c>
      <c r="I13" s="4">
        <v>46030</v>
      </c>
      <c r="J13" s="5">
        <v>1</v>
      </c>
      <c r="K13" s="4">
        <f t="shared" si="1"/>
        <v>0</v>
      </c>
      <c r="L13" s="4">
        <f t="shared" si="2"/>
        <v>0</v>
      </c>
    </row>
    <row r="14" spans="1:12" s="6" customFormat="1" x14ac:dyDescent="0.2">
      <c r="A14" s="2">
        <v>52001</v>
      </c>
      <c r="B14" s="2" t="s">
        <v>128</v>
      </c>
      <c r="C14" s="3">
        <v>190</v>
      </c>
      <c r="D14" s="4">
        <v>172727.67999999999</v>
      </c>
      <c r="E14" s="4">
        <v>295031</v>
      </c>
      <c r="F14" s="4">
        <v>189691</v>
      </c>
      <c r="G14" s="5">
        <v>0.26</v>
      </c>
      <c r="H14" s="4">
        <f t="shared" si="0"/>
        <v>0</v>
      </c>
      <c r="I14" s="4">
        <v>212893</v>
      </c>
      <c r="J14" s="5">
        <v>0.23</v>
      </c>
      <c r="K14" s="4">
        <f t="shared" si="1"/>
        <v>0</v>
      </c>
      <c r="L14" s="4">
        <f t="shared" si="2"/>
        <v>0</v>
      </c>
    </row>
    <row r="15" spans="1:12" s="6" customFormat="1" x14ac:dyDescent="0.2">
      <c r="A15" s="2">
        <v>4002</v>
      </c>
      <c r="B15" s="2" t="s">
        <v>19</v>
      </c>
      <c r="C15" s="3">
        <v>528.01</v>
      </c>
      <c r="D15" s="4">
        <v>452914.06837000005</v>
      </c>
      <c r="E15" s="4">
        <v>0</v>
      </c>
      <c r="F15" s="4">
        <v>275359</v>
      </c>
      <c r="G15" s="5">
        <v>1</v>
      </c>
      <c r="H15" s="4">
        <f t="shared" si="0"/>
        <v>0</v>
      </c>
      <c r="I15" s="4">
        <v>283274</v>
      </c>
      <c r="J15" s="5">
        <v>1</v>
      </c>
      <c r="K15" s="4">
        <f t="shared" si="1"/>
        <v>0</v>
      </c>
      <c r="L15" s="4">
        <f t="shared" si="2"/>
        <v>0</v>
      </c>
    </row>
    <row r="16" spans="1:12" s="6" customFormat="1" x14ac:dyDescent="0.2">
      <c r="A16" s="2">
        <v>22001</v>
      </c>
      <c r="B16" s="2" t="s">
        <v>60</v>
      </c>
      <c r="C16" s="3">
        <v>110.2</v>
      </c>
      <c r="D16" s="4">
        <v>88187.917400000006</v>
      </c>
      <c r="E16" s="4">
        <v>603230</v>
      </c>
      <c r="F16" s="4">
        <v>154297</v>
      </c>
      <c r="G16" s="5">
        <v>1</v>
      </c>
      <c r="H16" s="4">
        <f t="shared" si="0"/>
        <v>0</v>
      </c>
      <c r="I16" s="4">
        <v>167637</v>
      </c>
      <c r="J16" s="5">
        <v>1</v>
      </c>
      <c r="K16" s="4">
        <f t="shared" si="1"/>
        <v>0</v>
      </c>
      <c r="L16" s="4">
        <f t="shared" si="2"/>
        <v>0</v>
      </c>
    </row>
    <row r="17" spans="1:12" s="6" customFormat="1" x14ac:dyDescent="0.2">
      <c r="A17" s="2">
        <v>49002</v>
      </c>
      <c r="B17" s="2" t="s">
        <v>115</v>
      </c>
      <c r="C17" s="3">
        <v>4044</v>
      </c>
      <c r="D17" s="4">
        <v>4528963.7480000006</v>
      </c>
      <c r="E17" s="4">
        <v>0</v>
      </c>
      <c r="F17" s="4">
        <v>1104859</v>
      </c>
      <c r="G17" s="5">
        <v>1</v>
      </c>
      <c r="H17" s="4">
        <f t="shared" si="0"/>
        <v>1159623</v>
      </c>
      <c r="I17" s="4">
        <v>1123468</v>
      </c>
      <c r="J17" s="5">
        <v>1</v>
      </c>
      <c r="K17" s="4">
        <f t="shared" si="1"/>
        <v>1141014</v>
      </c>
      <c r="L17" s="4">
        <f t="shared" si="2"/>
        <v>2300637</v>
      </c>
    </row>
    <row r="18" spans="1:12" s="6" customFormat="1" x14ac:dyDescent="0.2">
      <c r="A18" s="2">
        <v>30003</v>
      </c>
      <c r="B18" s="2" t="s">
        <v>78</v>
      </c>
      <c r="C18" s="3">
        <v>357.98</v>
      </c>
      <c r="D18" s="4">
        <v>461748.09126000002</v>
      </c>
      <c r="E18" s="4">
        <v>0</v>
      </c>
      <c r="F18" s="4">
        <v>234934</v>
      </c>
      <c r="G18" s="5">
        <v>1</v>
      </c>
      <c r="H18" s="4">
        <f t="shared" si="0"/>
        <v>0</v>
      </c>
      <c r="I18" s="4">
        <v>231228</v>
      </c>
      <c r="J18" s="5">
        <v>1</v>
      </c>
      <c r="K18" s="4">
        <f t="shared" si="1"/>
        <v>0</v>
      </c>
      <c r="L18" s="4">
        <f t="shared" si="2"/>
        <v>0</v>
      </c>
    </row>
    <row r="19" spans="1:12" s="6" customFormat="1" x14ac:dyDescent="0.2">
      <c r="A19" s="2">
        <v>45004</v>
      </c>
      <c r="B19" s="7" t="s">
        <v>108</v>
      </c>
      <c r="C19" s="3">
        <v>448.12</v>
      </c>
      <c r="D19" s="4">
        <v>375962.89444000006</v>
      </c>
      <c r="E19" s="4">
        <v>221227.495</v>
      </c>
      <c r="F19" s="4">
        <v>482940</v>
      </c>
      <c r="G19" s="5">
        <v>0.41</v>
      </c>
      <c r="H19" s="4">
        <f t="shared" si="0"/>
        <v>0</v>
      </c>
      <c r="I19" s="4">
        <v>485787</v>
      </c>
      <c r="J19" s="5">
        <v>0.39</v>
      </c>
      <c r="K19" s="4">
        <f t="shared" si="1"/>
        <v>0</v>
      </c>
      <c r="L19" s="4">
        <f t="shared" si="2"/>
        <v>0</v>
      </c>
    </row>
    <row r="20" spans="1:12" s="6" customFormat="1" x14ac:dyDescent="0.2">
      <c r="A20" s="2">
        <v>5001</v>
      </c>
      <c r="B20" s="2" t="s">
        <v>21</v>
      </c>
      <c r="C20" s="3">
        <v>3422.1</v>
      </c>
      <c r="D20" s="4">
        <v>3981365.0977000007</v>
      </c>
      <c r="E20" s="4">
        <v>0</v>
      </c>
      <c r="F20" s="4">
        <v>1085384</v>
      </c>
      <c r="G20" s="5">
        <v>1</v>
      </c>
      <c r="H20" s="4">
        <f t="shared" si="0"/>
        <v>905299</v>
      </c>
      <c r="I20" s="4">
        <v>1076926</v>
      </c>
      <c r="J20" s="5">
        <v>1</v>
      </c>
      <c r="K20" s="4">
        <f t="shared" si="1"/>
        <v>913757</v>
      </c>
      <c r="L20" s="4">
        <f t="shared" si="2"/>
        <v>1819056</v>
      </c>
    </row>
    <row r="21" spans="1:12" s="6" customFormat="1" x14ac:dyDescent="0.2">
      <c r="A21" s="2">
        <v>26002</v>
      </c>
      <c r="B21" s="2" t="s">
        <v>69</v>
      </c>
      <c r="C21" s="3">
        <v>229</v>
      </c>
      <c r="D21" s="4">
        <v>209680.61300000001</v>
      </c>
      <c r="E21" s="4">
        <v>0</v>
      </c>
      <c r="F21" s="4">
        <v>114077</v>
      </c>
      <c r="G21" s="5">
        <v>1</v>
      </c>
      <c r="H21" s="4">
        <f t="shared" si="0"/>
        <v>0</v>
      </c>
      <c r="I21" s="4">
        <v>124539</v>
      </c>
      <c r="J21" s="5">
        <v>1</v>
      </c>
      <c r="K21" s="4">
        <f t="shared" si="1"/>
        <v>0</v>
      </c>
      <c r="L21" s="4">
        <f t="shared" si="2"/>
        <v>0</v>
      </c>
    </row>
    <row r="22" spans="1:12" s="6" customFormat="1" x14ac:dyDescent="0.2">
      <c r="A22" s="2">
        <v>43001</v>
      </c>
      <c r="B22" s="2" t="s">
        <v>103</v>
      </c>
      <c r="C22" s="3">
        <v>210.98</v>
      </c>
      <c r="D22" s="4">
        <v>216367.90226</v>
      </c>
      <c r="E22" s="4">
        <v>0</v>
      </c>
      <c r="F22" s="4">
        <v>116845</v>
      </c>
      <c r="G22" s="5">
        <v>1</v>
      </c>
      <c r="H22" s="4">
        <f t="shared" si="0"/>
        <v>0</v>
      </c>
      <c r="I22" s="4">
        <v>115876</v>
      </c>
      <c r="J22" s="5">
        <v>1</v>
      </c>
      <c r="K22" s="4">
        <f t="shared" si="1"/>
        <v>0</v>
      </c>
      <c r="L22" s="4">
        <f t="shared" si="2"/>
        <v>0</v>
      </c>
    </row>
    <row r="23" spans="1:12" s="6" customFormat="1" x14ac:dyDescent="0.2">
      <c r="A23" s="2">
        <v>41001</v>
      </c>
      <c r="B23" s="2" t="s">
        <v>98</v>
      </c>
      <c r="C23" s="3">
        <v>913.6</v>
      </c>
      <c r="D23" s="4">
        <v>1108669.4832000001</v>
      </c>
      <c r="E23" s="4">
        <v>0</v>
      </c>
      <c r="F23" s="4">
        <v>371684</v>
      </c>
      <c r="G23" s="5">
        <v>1</v>
      </c>
      <c r="H23" s="4">
        <f t="shared" si="0"/>
        <v>182651</v>
      </c>
      <c r="I23" s="4">
        <v>388433</v>
      </c>
      <c r="J23" s="5">
        <v>1</v>
      </c>
      <c r="K23" s="4">
        <f t="shared" si="1"/>
        <v>165902</v>
      </c>
      <c r="L23" s="4">
        <f t="shared" si="2"/>
        <v>348553</v>
      </c>
    </row>
    <row r="24" spans="1:12" s="6" customFormat="1" x14ac:dyDescent="0.2">
      <c r="A24" s="2">
        <v>28001</v>
      </c>
      <c r="B24" s="2" t="s">
        <v>73</v>
      </c>
      <c r="C24" s="3">
        <v>288</v>
      </c>
      <c r="D24" s="4">
        <v>286663.28599999996</v>
      </c>
      <c r="E24" s="4">
        <v>108237.18</v>
      </c>
      <c r="F24" s="4">
        <v>162936</v>
      </c>
      <c r="G24" s="5">
        <v>1</v>
      </c>
      <c r="H24" s="4">
        <f t="shared" si="0"/>
        <v>0</v>
      </c>
      <c r="I24" s="4">
        <v>161112</v>
      </c>
      <c r="J24" s="5">
        <v>0.82</v>
      </c>
      <c r="K24" s="4">
        <f t="shared" si="1"/>
        <v>0</v>
      </c>
      <c r="L24" s="4">
        <f t="shared" si="2"/>
        <v>0</v>
      </c>
    </row>
    <row r="25" spans="1:12" s="6" customFormat="1" x14ac:dyDescent="0.2">
      <c r="A25" s="2">
        <v>60001</v>
      </c>
      <c r="B25" s="2" t="s">
        <v>146</v>
      </c>
      <c r="C25" s="3">
        <v>240</v>
      </c>
      <c r="D25" s="4">
        <v>208965.08</v>
      </c>
      <c r="E25" s="4">
        <v>98954.217500000013</v>
      </c>
      <c r="F25" s="4">
        <v>168119</v>
      </c>
      <c r="G25" s="5">
        <v>1</v>
      </c>
      <c r="H25" s="4">
        <f t="shared" si="0"/>
        <v>0</v>
      </c>
      <c r="I25" s="4">
        <v>171153</v>
      </c>
      <c r="J25" s="5">
        <v>1</v>
      </c>
      <c r="K25" s="4">
        <f t="shared" si="1"/>
        <v>0</v>
      </c>
      <c r="L25" s="4">
        <f t="shared" si="2"/>
        <v>0</v>
      </c>
    </row>
    <row r="26" spans="1:12" s="6" customFormat="1" x14ac:dyDescent="0.2">
      <c r="A26" s="2">
        <v>7001</v>
      </c>
      <c r="B26" s="2" t="s">
        <v>29</v>
      </c>
      <c r="C26" s="3">
        <v>1043</v>
      </c>
      <c r="D26" s="4">
        <v>1051554.3110000002</v>
      </c>
      <c r="E26" s="4">
        <v>0</v>
      </c>
      <c r="F26" s="4">
        <v>405877</v>
      </c>
      <c r="G26" s="5">
        <v>1</v>
      </c>
      <c r="H26" s="4">
        <f t="shared" si="0"/>
        <v>119900</v>
      </c>
      <c r="I26" s="4">
        <v>421797</v>
      </c>
      <c r="J26" s="5">
        <v>1</v>
      </c>
      <c r="K26" s="4">
        <f t="shared" si="1"/>
        <v>103980</v>
      </c>
      <c r="L26" s="4">
        <f t="shared" si="2"/>
        <v>223880</v>
      </c>
    </row>
    <row r="27" spans="1:12" s="6" customFormat="1" x14ac:dyDescent="0.2">
      <c r="A27" s="2">
        <v>39001</v>
      </c>
      <c r="B27" s="2" t="s">
        <v>92</v>
      </c>
      <c r="C27" s="3">
        <v>597</v>
      </c>
      <c r="D27" s="4">
        <v>386162.33900000004</v>
      </c>
      <c r="E27" s="4">
        <v>71473.86500000002</v>
      </c>
      <c r="F27" s="4">
        <v>213869</v>
      </c>
      <c r="G27" s="5">
        <v>1</v>
      </c>
      <c r="H27" s="4">
        <f t="shared" si="0"/>
        <v>0</v>
      </c>
      <c r="I27" s="4">
        <v>212610</v>
      </c>
      <c r="J27" s="5">
        <v>1</v>
      </c>
      <c r="K27" s="4">
        <f t="shared" si="1"/>
        <v>0</v>
      </c>
      <c r="L27" s="4">
        <f t="shared" si="2"/>
        <v>0</v>
      </c>
    </row>
    <row r="28" spans="1:12" s="6" customFormat="1" x14ac:dyDescent="0.2">
      <c r="A28" s="2">
        <v>12002</v>
      </c>
      <c r="B28" s="2" t="s">
        <v>37</v>
      </c>
      <c r="C28" s="3">
        <v>365</v>
      </c>
      <c r="D28" s="4">
        <v>360011.91500000004</v>
      </c>
      <c r="E28" s="4">
        <v>834997.04999999993</v>
      </c>
      <c r="F28" s="4">
        <v>457947</v>
      </c>
      <c r="G28" s="5">
        <v>0.8</v>
      </c>
      <c r="H28" s="4">
        <f t="shared" si="0"/>
        <v>0</v>
      </c>
      <c r="I28" s="4">
        <v>457265</v>
      </c>
      <c r="J28" s="5">
        <v>0.79</v>
      </c>
      <c r="K28" s="4">
        <f t="shared" si="1"/>
        <v>0</v>
      </c>
      <c r="L28" s="4">
        <f t="shared" si="2"/>
        <v>0</v>
      </c>
    </row>
    <row r="29" spans="1:12" s="6" customFormat="1" x14ac:dyDescent="0.2">
      <c r="A29" s="2">
        <v>50005</v>
      </c>
      <c r="B29" s="2" t="s">
        <v>122</v>
      </c>
      <c r="C29" s="3">
        <v>265</v>
      </c>
      <c r="D29" s="4">
        <v>351633.82500000001</v>
      </c>
      <c r="E29" s="4">
        <v>22722.930000000008</v>
      </c>
      <c r="F29" s="4">
        <v>159732</v>
      </c>
      <c r="G29" s="5">
        <v>1</v>
      </c>
      <c r="H29" s="4">
        <f t="shared" si="0"/>
        <v>4723</v>
      </c>
      <c r="I29" s="4">
        <v>157758</v>
      </c>
      <c r="J29" s="5">
        <v>1</v>
      </c>
      <c r="K29" s="4">
        <f t="shared" si="1"/>
        <v>6697</v>
      </c>
      <c r="L29" s="4">
        <f t="shared" si="2"/>
        <v>11420</v>
      </c>
    </row>
    <row r="30" spans="1:12" s="6" customFormat="1" x14ac:dyDescent="0.2">
      <c r="A30" s="2">
        <v>59003</v>
      </c>
      <c r="B30" s="2" t="s">
        <v>145</v>
      </c>
      <c r="C30" s="3">
        <v>239</v>
      </c>
      <c r="D30" s="4">
        <v>212658.533</v>
      </c>
      <c r="E30" s="4">
        <v>579565.32999999996</v>
      </c>
      <c r="F30" s="4">
        <v>207524</v>
      </c>
      <c r="G30" s="5">
        <v>1</v>
      </c>
      <c r="H30" s="4">
        <f t="shared" si="0"/>
        <v>0</v>
      </c>
      <c r="I30" s="4">
        <v>203778</v>
      </c>
      <c r="J30" s="5">
        <v>0.4</v>
      </c>
      <c r="K30" s="4">
        <f t="shared" si="1"/>
        <v>0</v>
      </c>
      <c r="L30" s="4">
        <f t="shared" si="2"/>
        <v>0</v>
      </c>
    </row>
    <row r="31" spans="1:12" s="6" customFormat="1" x14ac:dyDescent="0.2">
      <c r="A31" s="2">
        <v>21003</v>
      </c>
      <c r="B31" s="2" t="s">
        <v>59</v>
      </c>
      <c r="C31" s="3">
        <v>315.27999999999997</v>
      </c>
      <c r="D31" s="4">
        <v>315446.36136000004</v>
      </c>
      <c r="E31" s="4">
        <v>1119960.49</v>
      </c>
      <c r="F31" s="4">
        <v>307390</v>
      </c>
      <c r="G31" s="5">
        <v>0.77</v>
      </c>
      <c r="H31" s="4">
        <f t="shared" si="0"/>
        <v>0</v>
      </c>
      <c r="I31" s="4">
        <v>297203</v>
      </c>
      <c r="J31" s="5">
        <v>0.56000000000000005</v>
      </c>
      <c r="K31" s="4">
        <f t="shared" si="1"/>
        <v>0</v>
      </c>
      <c r="L31" s="4">
        <f t="shared" si="2"/>
        <v>0</v>
      </c>
    </row>
    <row r="32" spans="1:12" s="6" customFormat="1" x14ac:dyDescent="0.2">
      <c r="A32" s="2">
        <v>16001</v>
      </c>
      <c r="B32" s="2" t="s">
        <v>48</v>
      </c>
      <c r="C32" s="3">
        <v>979.37</v>
      </c>
      <c r="D32" s="4">
        <v>880754.88069000002</v>
      </c>
      <c r="E32" s="4">
        <v>0</v>
      </c>
      <c r="F32" s="4">
        <v>574330</v>
      </c>
      <c r="G32" s="5">
        <v>1</v>
      </c>
      <c r="H32" s="4">
        <f t="shared" si="0"/>
        <v>0</v>
      </c>
      <c r="I32" s="4">
        <v>588777</v>
      </c>
      <c r="J32" s="5">
        <v>1</v>
      </c>
      <c r="K32" s="4">
        <f t="shared" si="1"/>
        <v>0</v>
      </c>
      <c r="L32" s="4">
        <f t="shared" si="2"/>
        <v>0</v>
      </c>
    </row>
    <row r="33" spans="1:12" s="6" customFormat="1" x14ac:dyDescent="0.2">
      <c r="A33" s="2">
        <v>61008</v>
      </c>
      <c r="B33" s="2" t="s">
        <v>153</v>
      </c>
      <c r="C33" s="3">
        <v>1309.8799999999999</v>
      </c>
      <c r="D33" s="4">
        <v>969457.50155999989</v>
      </c>
      <c r="E33" s="4">
        <v>0</v>
      </c>
      <c r="F33" s="4">
        <v>527320</v>
      </c>
      <c r="G33" s="5">
        <v>1</v>
      </c>
      <c r="H33" s="4">
        <f t="shared" si="0"/>
        <v>0</v>
      </c>
      <c r="I33" s="4">
        <v>545358</v>
      </c>
      <c r="J33" s="5">
        <v>1</v>
      </c>
      <c r="K33" s="4">
        <f t="shared" si="1"/>
        <v>0</v>
      </c>
      <c r="L33" s="4">
        <f t="shared" si="2"/>
        <v>0</v>
      </c>
    </row>
    <row r="34" spans="1:12" s="6" customFormat="1" x14ac:dyDescent="0.2">
      <c r="A34" s="2">
        <v>38002</v>
      </c>
      <c r="B34" s="2" t="s">
        <v>90</v>
      </c>
      <c r="C34" s="3">
        <v>313</v>
      </c>
      <c r="D34" s="4">
        <v>284861.91100000002</v>
      </c>
      <c r="E34" s="4">
        <v>60524.380000000005</v>
      </c>
      <c r="F34" s="4">
        <v>281118</v>
      </c>
      <c r="G34" s="5">
        <v>0.77</v>
      </c>
      <c r="H34" s="4">
        <f t="shared" ref="H34:H65" si="3">IF((((0.5*D34-F34)*G34)-(E34*0.5))&lt;0,0,ROUND((((0.5*D34-F34)*G34)-(E34*0.5)),0))</f>
        <v>0</v>
      </c>
      <c r="I34" s="4">
        <v>289326</v>
      </c>
      <c r="J34" s="5">
        <v>0.99</v>
      </c>
      <c r="K34" s="4">
        <f t="shared" ref="K34:K65" si="4">IF((((0.5*D34-I34)*J34)-(E34*0.5))&lt;0,0,ROUND((((0.5*D34-I34)*J34)-(E34*0.5)),0))</f>
        <v>0</v>
      </c>
      <c r="L34" s="4">
        <f t="shared" ref="L34:L65" si="5">H34+K34</f>
        <v>0</v>
      </c>
    </row>
    <row r="35" spans="1:12" s="6" customFormat="1" x14ac:dyDescent="0.2">
      <c r="A35" s="2">
        <v>49003</v>
      </c>
      <c r="B35" s="2" t="s">
        <v>116</v>
      </c>
      <c r="C35" s="3">
        <v>1144.05</v>
      </c>
      <c r="D35" s="4">
        <v>978882.81985000009</v>
      </c>
      <c r="E35" s="4">
        <v>0</v>
      </c>
      <c r="F35" s="4">
        <v>382859</v>
      </c>
      <c r="G35" s="5">
        <v>1</v>
      </c>
      <c r="H35" s="4">
        <f t="shared" si="3"/>
        <v>106582</v>
      </c>
      <c r="I35" s="4">
        <v>382590</v>
      </c>
      <c r="J35" s="5">
        <v>1</v>
      </c>
      <c r="K35" s="4">
        <f t="shared" si="4"/>
        <v>106851</v>
      </c>
      <c r="L35" s="4">
        <f t="shared" si="5"/>
        <v>213433</v>
      </c>
    </row>
    <row r="36" spans="1:12" s="6" customFormat="1" x14ac:dyDescent="0.2">
      <c r="A36" s="2">
        <v>5006</v>
      </c>
      <c r="B36" s="2" t="s">
        <v>24</v>
      </c>
      <c r="C36" s="3">
        <v>352</v>
      </c>
      <c r="D36" s="4">
        <v>306562.22399999999</v>
      </c>
      <c r="E36" s="4">
        <v>142925.66999999998</v>
      </c>
      <c r="F36" s="4">
        <v>276319</v>
      </c>
      <c r="G36" s="5">
        <v>1</v>
      </c>
      <c r="H36" s="4">
        <f t="shared" si="3"/>
        <v>0</v>
      </c>
      <c r="I36" s="4">
        <v>272151</v>
      </c>
      <c r="J36" s="5">
        <v>1</v>
      </c>
      <c r="K36" s="4">
        <f t="shared" si="4"/>
        <v>0</v>
      </c>
      <c r="L36" s="4">
        <f t="shared" si="5"/>
        <v>0</v>
      </c>
    </row>
    <row r="37" spans="1:12" s="6" customFormat="1" x14ac:dyDescent="0.2">
      <c r="A37" s="2">
        <v>19004</v>
      </c>
      <c r="B37" s="2" t="s">
        <v>55</v>
      </c>
      <c r="C37" s="3">
        <v>508</v>
      </c>
      <c r="D37" s="4">
        <v>452975.78600000008</v>
      </c>
      <c r="E37" s="4">
        <v>28602.767499999987</v>
      </c>
      <c r="F37" s="4">
        <v>366552</v>
      </c>
      <c r="G37" s="5">
        <v>1</v>
      </c>
      <c r="H37" s="4">
        <f t="shared" si="3"/>
        <v>0</v>
      </c>
      <c r="I37" s="4">
        <v>405506</v>
      </c>
      <c r="J37" s="5">
        <v>1</v>
      </c>
      <c r="K37" s="4">
        <f t="shared" si="4"/>
        <v>0</v>
      </c>
      <c r="L37" s="4">
        <f t="shared" si="5"/>
        <v>0</v>
      </c>
    </row>
    <row r="38" spans="1:12" s="6" customFormat="1" x14ac:dyDescent="0.2">
      <c r="A38" s="2">
        <v>56002</v>
      </c>
      <c r="B38" s="2" t="s">
        <v>138</v>
      </c>
      <c r="C38" s="3">
        <v>170</v>
      </c>
      <c r="D38" s="4">
        <v>249613.65000000002</v>
      </c>
      <c r="E38" s="4">
        <v>450410.68999999994</v>
      </c>
      <c r="F38" s="4">
        <v>336479</v>
      </c>
      <c r="G38" s="5">
        <v>0.65</v>
      </c>
      <c r="H38" s="4">
        <f t="shared" si="3"/>
        <v>0</v>
      </c>
      <c r="I38" s="4">
        <v>332040</v>
      </c>
      <c r="J38" s="5">
        <v>0.52</v>
      </c>
      <c r="K38" s="4">
        <f t="shared" si="4"/>
        <v>0</v>
      </c>
      <c r="L38" s="4">
        <f t="shared" si="5"/>
        <v>0</v>
      </c>
    </row>
    <row r="39" spans="1:12" s="6" customFormat="1" x14ac:dyDescent="0.2">
      <c r="A39" s="2">
        <v>51001</v>
      </c>
      <c r="B39" s="2" t="s">
        <v>123</v>
      </c>
      <c r="C39" s="3">
        <v>2923</v>
      </c>
      <c r="D39" s="4">
        <v>3056320.0410000002</v>
      </c>
      <c r="E39" s="4">
        <v>0</v>
      </c>
      <c r="F39" s="4">
        <v>359351</v>
      </c>
      <c r="G39" s="5">
        <v>1</v>
      </c>
      <c r="H39" s="4">
        <f t="shared" si="3"/>
        <v>1168809</v>
      </c>
      <c r="I39" s="4">
        <v>355312</v>
      </c>
      <c r="J39" s="5">
        <v>1</v>
      </c>
      <c r="K39" s="4">
        <f t="shared" si="4"/>
        <v>1172848</v>
      </c>
      <c r="L39" s="4">
        <f t="shared" si="5"/>
        <v>2341657</v>
      </c>
    </row>
    <row r="40" spans="1:12" s="6" customFormat="1" x14ac:dyDescent="0.2">
      <c r="A40" s="2">
        <v>64002</v>
      </c>
      <c r="B40" s="2" t="s">
        <v>158</v>
      </c>
      <c r="C40" s="3">
        <v>403</v>
      </c>
      <c r="D40" s="4">
        <v>467839.20100000006</v>
      </c>
      <c r="E40" s="4">
        <v>0</v>
      </c>
      <c r="F40" s="4">
        <v>111832</v>
      </c>
      <c r="G40" s="5">
        <v>1</v>
      </c>
      <c r="H40" s="4">
        <f t="shared" si="3"/>
        <v>122088</v>
      </c>
      <c r="I40" s="4">
        <v>125322</v>
      </c>
      <c r="J40" s="5">
        <v>1</v>
      </c>
      <c r="K40" s="4">
        <f t="shared" si="4"/>
        <v>108598</v>
      </c>
      <c r="L40" s="4">
        <f t="shared" si="5"/>
        <v>230686</v>
      </c>
    </row>
    <row r="41" spans="1:12" s="6" customFormat="1" x14ac:dyDescent="0.2">
      <c r="A41" s="2">
        <v>20001</v>
      </c>
      <c r="B41" s="2" t="s">
        <v>56</v>
      </c>
      <c r="C41" s="3">
        <v>418.02</v>
      </c>
      <c r="D41" s="4">
        <v>483019.54074000003</v>
      </c>
      <c r="E41" s="4">
        <v>0</v>
      </c>
      <c r="F41" s="4">
        <v>114622</v>
      </c>
      <c r="G41" s="5">
        <v>1</v>
      </c>
      <c r="H41" s="4">
        <f t="shared" si="3"/>
        <v>126888</v>
      </c>
      <c r="I41" s="4">
        <v>123477</v>
      </c>
      <c r="J41" s="5">
        <v>1</v>
      </c>
      <c r="K41" s="4">
        <f t="shared" si="4"/>
        <v>118033</v>
      </c>
      <c r="L41" s="4">
        <f t="shared" si="5"/>
        <v>244921</v>
      </c>
    </row>
    <row r="42" spans="1:12" s="6" customFormat="1" x14ac:dyDescent="0.2">
      <c r="A42" s="2">
        <v>23001</v>
      </c>
      <c r="B42" s="2" t="s">
        <v>63</v>
      </c>
      <c r="C42" s="3">
        <v>143</v>
      </c>
      <c r="D42" s="4">
        <v>147007.541</v>
      </c>
      <c r="E42" s="4">
        <v>0</v>
      </c>
      <c r="F42" s="4">
        <v>91322</v>
      </c>
      <c r="G42" s="5">
        <v>1</v>
      </c>
      <c r="H42" s="4">
        <f t="shared" si="3"/>
        <v>0</v>
      </c>
      <c r="I42" s="4">
        <v>83461</v>
      </c>
      <c r="J42" s="5">
        <v>1</v>
      </c>
      <c r="K42" s="4">
        <f t="shared" si="4"/>
        <v>0</v>
      </c>
      <c r="L42" s="4">
        <f t="shared" si="5"/>
        <v>0</v>
      </c>
    </row>
    <row r="43" spans="1:12" s="6" customFormat="1" x14ac:dyDescent="0.2">
      <c r="A43" s="2">
        <v>22005</v>
      </c>
      <c r="B43" s="2" t="s">
        <v>61</v>
      </c>
      <c r="C43" s="3">
        <v>129</v>
      </c>
      <c r="D43" s="4">
        <v>98834.043000000005</v>
      </c>
      <c r="E43" s="4">
        <v>294404.36</v>
      </c>
      <c r="F43" s="4">
        <v>305406</v>
      </c>
      <c r="G43" s="5">
        <v>0.61</v>
      </c>
      <c r="H43" s="4">
        <f t="shared" si="3"/>
        <v>0</v>
      </c>
      <c r="I43" s="4">
        <v>340438</v>
      </c>
      <c r="J43" s="5">
        <v>0.56000000000000005</v>
      </c>
      <c r="K43" s="4">
        <f t="shared" si="4"/>
        <v>0</v>
      </c>
      <c r="L43" s="4">
        <f t="shared" si="5"/>
        <v>0</v>
      </c>
    </row>
    <row r="44" spans="1:12" s="6" customFormat="1" x14ac:dyDescent="0.2">
      <c r="A44" s="2">
        <v>16002</v>
      </c>
      <c r="B44" s="2" t="s">
        <v>49</v>
      </c>
      <c r="C44" s="3">
        <v>11</v>
      </c>
      <c r="D44" s="4">
        <v>31279.167000000001</v>
      </c>
      <c r="E44" s="4">
        <v>0</v>
      </c>
      <c r="F44" s="4">
        <v>28051</v>
      </c>
      <c r="G44" s="5">
        <v>0.36</v>
      </c>
      <c r="H44" s="4">
        <f t="shared" si="3"/>
        <v>0</v>
      </c>
      <c r="I44" s="4">
        <v>28025</v>
      </c>
      <c r="J44" s="5">
        <v>1</v>
      </c>
      <c r="K44" s="4">
        <f t="shared" si="4"/>
        <v>0</v>
      </c>
      <c r="L44" s="4">
        <f t="shared" si="5"/>
        <v>0</v>
      </c>
    </row>
    <row r="45" spans="1:12" s="6" customFormat="1" x14ac:dyDescent="0.2">
      <c r="A45" s="2">
        <v>61007</v>
      </c>
      <c r="B45" s="2" t="s">
        <v>152</v>
      </c>
      <c r="C45" s="3">
        <v>665</v>
      </c>
      <c r="D45" s="4">
        <v>624873.18500000006</v>
      </c>
      <c r="E45" s="4">
        <v>0</v>
      </c>
      <c r="F45" s="4">
        <v>336930</v>
      </c>
      <c r="G45" s="5">
        <v>1</v>
      </c>
      <c r="H45" s="4">
        <f t="shared" si="3"/>
        <v>0</v>
      </c>
      <c r="I45" s="4">
        <v>343396</v>
      </c>
      <c r="J45" s="5">
        <v>1</v>
      </c>
      <c r="K45" s="4">
        <f t="shared" si="4"/>
        <v>0</v>
      </c>
      <c r="L45" s="4">
        <f t="shared" si="5"/>
        <v>0</v>
      </c>
    </row>
    <row r="46" spans="1:12" s="6" customFormat="1" x14ac:dyDescent="0.2">
      <c r="A46" s="2">
        <v>5003</v>
      </c>
      <c r="B46" s="2" t="s">
        <v>22</v>
      </c>
      <c r="C46" s="3">
        <v>324</v>
      </c>
      <c r="D46" s="4">
        <v>309206.33800000005</v>
      </c>
      <c r="E46" s="4">
        <v>6752.0350000000035</v>
      </c>
      <c r="F46" s="4">
        <v>257566</v>
      </c>
      <c r="G46" s="5">
        <v>1</v>
      </c>
      <c r="H46" s="4">
        <f t="shared" si="3"/>
        <v>0</v>
      </c>
      <c r="I46" s="4">
        <v>276273</v>
      </c>
      <c r="J46" s="5">
        <v>1</v>
      </c>
      <c r="K46" s="4">
        <f t="shared" si="4"/>
        <v>0</v>
      </c>
      <c r="L46" s="4">
        <f t="shared" si="5"/>
        <v>0</v>
      </c>
    </row>
    <row r="47" spans="1:12" s="6" customFormat="1" x14ac:dyDescent="0.2">
      <c r="A47" s="2">
        <v>28002</v>
      </c>
      <c r="B47" s="2" t="s">
        <v>74</v>
      </c>
      <c r="C47" s="3">
        <v>281</v>
      </c>
      <c r="D47" s="4">
        <v>336589.43699999998</v>
      </c>
      <c r="E47" s="4">
        <v>0</v>
      </c>
      <c r="F47" s="4">
        <v>207172</v>
      </c>
      <c r="G47" s="5">
        <v>1</v>
      </c>
      <c r="H47" s="4">
        <f t="shared" si="3"/>
        <v>0</v>
      </c>
      <c r="I47" s="4">
        <v>203997</v>
      </c>
      <c r="J47" s="5">
        <v>1</v>
      </c>
      <c r="K47" s="4">
        <f t="shared" si="4"/>
        <v>0</v>
      </c>
      <c r="L47" s="4">
        <f t="shared" si="5"/>
        <v>0</v>
      </c>
    </row>
    <row r="48" spans="1:12" s="6" customFormat="1" x14ac:dyDescent="0.2">
      <c r="A48" s="2">
        <v>17001</v>
      </c>
      <c r="B48" s="2" t="s">
        <v>50</v>
      </c>
      <c r="C48" s="3">
        <v>253</v>
      </c>
      <c r="D48" s="4">
        <v>232821.24100000001</v>
      </c>
      <c r="E48" s="4">
        <v>0</v>
      </c>
      <c r="F48" s="4">
        <v>98603</v>
      </c>
      <c r="G48" s="5">
        <v>1</v>
      </c>
      <c r="H48" s="4">
        <f t="shared" si="3"/>
        <v>17808</v>
      </c>
      <c r="I48" s="4">
        <v>96021</v>
      </c>
      <c r="J48" s="5">
        <v>1</v>
      </c>
      <c r="K48" s="4">
        <f t="shared" si="4"/>
        <v>20390</v>
      </c>
      <c r="L48" s="4">
        <f t="shared" si="5"/>
        <v>38198</v>
      </c>
    </row>
    <row r="49" spans="1:12" s="6" customFormat="1" x14ac:dyDescent="0.2">
      <c r="A49" s="2">
        <v>44001</v>
      </c>
      <c r="B49" s="2" t="s">
        <v>106</v>
      </c>
      <c r="C49" s="3">
        <v>154</v>
      </c>
      <c r="D49" s="4">
        <v>162327.948</v>
      </c>
      <c r="E49" s="4">
        <v>110150.45999999999</v>
      </c>
      <c r="F49" s="4">
        <v>274302</v>
      </c>
      <c r="G49" s="5">
        <v>1</v>
      </c>
      <c r="H49" s="4">
        <f t="shared" si="3"/>
        <v>0</v>
      </c>
      <c r="I49" s="4">
        <v>282774</v>
      </c>
      <c r="J49" s="5">
        <v>0.32</v>
      </c>
      <c r="K49" s="4">
        <f t="shared" si="4"/>
        <v>0</v>
      </c>
      <c r="L49" s="4">
        <f t="shared" si="5"/>
        <v>0</v>
      </c>
    </row>
    <row r="50" spans="1:12" s="6" customFormat="1" x14ac:dyDescent="0.2">
      <c r="A50" s="2">
        <v>46002</v>
      </c>
      <c r="B50" s="2" t="s">
        <v>111</v>
      </c>
      <c r="C50" s="3">
        <v>183</v>
      </c>
      <c r="D50" s="4">
        <v>128871.30099999999</v>
      </c>
      <c r="E50" s="4">
        <v>0</v>
      </c>
      <c r="F50" s="4">
        <v>79270</v>
      </c>
      <c r="G50" s="5">
        <v>1</v>
      </c>
      <c r="H50" s="4">
        <f t="shared" si="3"/>
        <v>0</v>
      </c>
      <c r="I50" s="4">
        <v>80378</v>
      </c>
      <c r="J50" s="5">
        <v>1</v>
      </c>
      <c r="K50" s="4">
        <f t="shared" si="4"/>
        <v>0</v>
      </c>
      <c r="L50" s="4">
        <f t="shared" si="5"/>
        <v>0</v>
      </c>
    </row>
    <row r="51" spans="1:12" s="6" customFormat="1" x14ac:dyDescent="0.2">
      <c r="A51" s="2">
        <v>24004</v>
      </c>
      <c r="B51" s="2" t="s">
        <v>66</v>
      </c>
      <c r="C51" s="3">
        <v>337</v>
      </c>
      <c r="D51" s="4">
        <v>304177.09900000005</v>
      </c>
      <c r="E51" s="4">
        <v>314877.36</v>
      </c>
      <c r="F51" s="4">
        <v>569687</v>
      </c>
      <c r="G51" s="5">
        <v>0.3</v>
      </c>
      <c r="H51" s="4">
        <f t="shared" si="3"/>
        <v>0</v>
      </c>
      <c r="I51" s="4">
        <v>617331</v>
      </c>
      <c r="J51" s="5">
        <v>0.28999999999999998</v>
      </c>
      <c r="K51" s="4">
        <f t="shared" si="4"/>
        <v>0</v>
      </c>
      <c r="L51" s="4">
        <f t="shared" si="5"/>
        <v>0</v>
      </c>
    </row>
    <row r="52" spans="1:12" s="6" customFormat="1" x14ac:dyDescent="0.2">
      <c r="A52" s="2">
        <v>50003</v>
      </c>
      <c r="B52" s="2" t="s">
        <v>121</v>
      </c>
      <c r="C52" s="3">
        <v>702</v>
      </c>
      <c r="D52" s="4">
        <v>863302.54399999999</v>
      </c>
      <c r="E52" s="4">
        <v>0</v>
      </c>
      <c r="F52" s="4">
        <v>326739</v>
      </c>
      <c r="G52" s="5">
        <v>1</v>
      </c>
      <c r="H52" s="4">
        <f t="shared" si="3"/>
        <v>104912</v>
      </c>
      <c r="I52" s="4">
        <v>319990</v>
      </c>
      <c r="J52" s="5">
        <v>1</v>
      </c>
      <c r="K52" s="4">
        <f t="shared" si="4"/>
        <v>111661</v>
      </c>
      <c r="L52" s="4">
        <f t="shared" si="5"/>
        <v>216573</v>
      </c>
    </row>
    <row r="53" spans="1:12" s="6" customFormat="1" x14ac:dyDescent="0.2">
      <c r="A53" s="2">
        <v>14001</v>
      </c>
      <c r="B53" s="2" t="s">
        <v>41</v>
      </c>
      <c r="C53" s="3">
        <v>250</v>
      </c>
      <c r="D53" s="4">
        <v>218549.75</v>
      </c>
      <c r="E53" s="4">
        <v>0</v>
      </c>
      <c r="F53" s="4">
        <v>92006</v>
      </c>
      <c r="G53" s="5">
        <v>1</v>
      </c>
      <c r="H53" s="4">
        <f t="shared" si="3"/>
        <v>17269</v>
      </c>
      <c r="I53" s="4">
        <v>90438</v>
      </c>
      <c r="J53" s="5">
        <v>1</v>
      </c>
      <c r="K53" s="4">
        <f t="shared" si="4"/>
        <v>18837</v>
      </c>
      <c r="L53" s="4">
        <f t="shared" si="5"/>
        <v>36106</v>
      </c>
    </row>
    <row r="54" spans="1:12" s="6" customFormat="1" x14ac:dyDescent="0.2">
      <c r="A54" s="2">
        <v>6002</v>
      </c>
      <c r="B54" s="2" t="s">
        <v>26</v>
      </c>
      <c r="C54" s="3">
        <v>171</v>
      </c>
      <c r="D54" s="4">
        <v>174959.95699999999</v>
      </c>
      <c r="E54" s="4">
        <v>657858.28</v>
      </c>
      <c r="F54" s="4">
        <v>186345</v>
      </c>
      <c r="G54" s="5">
        <v>1</v>
      </c>
      <c r="H54" s="4">
        <f t="shared" si="3"/>
        <v>0</v>
      </c>
      <c r="I54" s="4">
        <v>200015</v>
      </c>
      <c r="J54" s="5">
        <v>1</v>
      </c>
      <c r="K54" s="4">
        <f t="shared" si="4"/>
        <v>0</v>
      </c>
      <c r="L54" s="4">
        <f t="shared" si="5"/>
        <v>0</v>
      </c>
    </row>
    <row r="55" spans="1:12" s="6" customFormat="1" x14ac:dyDescent="0.2">
      <c r="A55" s="2">
        <v>33001</v>
      </c>
      <c r="B55" s="2" t="s">
        <v>81</v>
      </c>
      <c r="C55" s="3">
        <v>365</v>
      </c>
      <c r="D55" s="4">
        <v>343914.76500000001</v>
      </c>
      <c r="E55" s="4">
        <v>0</v>
      </c>
      <c r="F55" s="4">
        <v>278626</v>
      </c>
      <c r="G55" s="5">
        <v>1</v>
      </c>
      <c r="H55" s="4">
        <f t="shared" si="3"/>
        <v>0</v>
      </c>
      <c r="I55" s="4">
        <v>274230</v>
      </c>
      <c r="J55" s="5">
        <v>1</v>
      </c>
      <c r="K55" s="4">
        <f t="shared" si="4"/>
        <v>0</v>
      </c>
      <c r="L55" s="4">
        <f t="shared" si="5"/>
        <v>0</v>
      </c>
    </row>
    <row r="56" spans="1:12" s="6" customFormat="1" x14ac:dyDescent="0.2">
      <c r="A56" s="2">
        <v>49004</v>
      </c>
      <c r="B56" s="2" t="s">
        <v>117</v>
      </c>
      <c r="C56" s="3">
        <v>481</v>
      </c>
      <c r="D56" s="4">
        <v>441238.47700000001</v>
      </c>
      <c r="E56" s="4">
        <v>0</v>
      </c>
      <c r="F56" s="4">
        <v>182628</v>
      </c>
      <c r="G56" s="5">
        <v>1</v>
      </c>
      <c r="H56" s="4">
        <f t="shared" si="3"/>
        <v>37991</v>
      </c>
      <c r="I56" s="4">
        <v>183217</v>
      </c>
      <c r="J56" s="5">
        <v>1</v>
      </c>
      <c r="K56" s="4">
        <f t="shared" si="4"/>
        <v>37402</v>
      </c>
      <c r="L56" s="4">
        <f t="shared" si="5"/>
        <v>75393</v>
      </c>
    </row>
    <row r="57" spans="1:12" s="6" customFormat="1" x14ac:dyDescent="0.2">
      <c r="A57" s="2">
        <v>63001</v>
      </c>
      <c r="B57" s="2" t="s">
        <v>156</v>
      </c>
      <c r="C57" s="3">
        <v>314</v>
      </c>
      <c r="D57" s="4">
        <v>396486.39800000004</v>
      </c>
      <c r="E57" s="4">
        <v>0</v>
      </c>
      <c r="F57" s="4">
        <v>88879</v>
      </c>
      <c r="G57" s="5">
        <v>1</v>
      </c>
      <c r="H57" s="4">
        <f t="shared" si="3"/>
        <v>109364</v>
      </c>
      <c r="I57" s="4">
        <v>89095</v>
      </c>
      <c r="J57" s="5">
        <v>1</v>
      </c>
      <c r="K57" s="4">
        <f t="shared" si="4"/>
        <v>109148</v>
      </c>
      <c r="L57" s="4">
        <f t="shared" si="5"/>
        <v>218512</v>
      </c>
    </row>
    <row r="58" spans="1:12" s="6" customFormat="1" x14ac:dyDescent="0.2">
      <c r="A58" s="2">
        <v>53001</v>
      </c>
      <c r="B58" s="2" t="s">
        <v>130</v>
      </c>
      <c r="C58" s="3">
        <v>248</v>
      </c>
      <c r="D58" s="4">
        <v>292169.74600000004</v>
      </c>
      <c r="E58" s="4">
        <v>327734.52</v>
      </c>
      <c r="F58" s="4">
        <v>188008</v>
      </c>
      <c r="G58" s="5">
        <v>0.84</v>
      </c>
      <c r="H58" s="4">
        <f t="shared" si="3"/>
        <v>0</v>
      </c>
      <c r="I58" s="4">
        <v>195635</v>
      </c>
      <c r="J58" s="5">
        <v>0.87</v>
      </c>
      <c r="K58" s="4">
        <f t="shared" si="4"/>
        <v>0</v>
      </c>
      <c r="L58" s="4">
        <f t="shared" si="5"/>
        <v>0</v>
      </c>
    </row>
    <row r="59" spans="1:12" s="6" customFormat="1" x14ac:dyDescent="0.2">
      <c r="A59" s="2">
        <v>26004</v>
      </c>
      <c r="B59" s="2" t="s">
        <v>70</v>
      </c>
      <c r="C59" s="3">
        <v>367</v>
      </c>
      <c r="D59" s="4">
        <v>336076.50900000002</v>
      </c>
      <c r="E59" s="4">
        <v>86251.502499999988</v>
      </c>
      <c r="F59" s="4">
        <v>198540</v>
      </c>
      <c r="G59" s="5">
        <v>1</v>
      </c>
      <c r="H59" s="4">
        <f t="shared" si="3"/>
        <v>0</v>
      </c>
      <c r="I59" s="4">
        <v>213488</v>
      </c>
      <c r="J59" s="5">
        <v>1</v>
      </c>
      <c r="K59" s="4">
        <f t="shared" si="4"/>
        <v>0</v>
      </c>
      <c r="L59" s="4">
        <f t="shared" si="5"/>
        <v>0</v>
      </c>
    </row>
    <row r="60" spans="1:12" s="6" customFormat="1" x14ac:dyDescent="0.2">
      <c r="A60" s="2">
        <v>6006</v>
      </c>
      <c r="B60" s="2" t="s">
        <v>28</v>
      </c>
      <c r="C60" s="3">
        <v>611</v>
      </c>
      <c r="D60" s="4">
        <v>640859.56700000004</v>
      </c>
      <c r="E60" s="4">
        <v>0</v>
      </c>
      <c r="F60" s="4">
        <v>805089</v>
      </c>
      <c r="G60" s="5">
        <v>0.5</v>
      </c>
      <c r="H60" s="4">
        <f t="shared" si="3"/>
        <v>0</v>
      </c>
      <c r="I60" s="4">
        <v>840661</v>
      </c>
      <c r="J60" s="5">
        <v>0.54</v>
      </c>
      <c r="K60" s="4">
        <f t="shared" si="4"/>
        <v>0</v>
      </c>
      <c r="L60" s="4">
        <f t="shared" si="5"/>
        <v>0</v>
      </c>
    </row>
    <row r="61" spans="1:12" s="6" customFormat="1" x14ac:dyDescent="0.2">
      <c r="A61" s="2">
        <v>27001</v>
      </c>
      <c r="B61" s="2" t="s">
        <v>72</v>
      </c>
      <c r="C61" s="3">
        <v>314</v>
      </c>
      <c r="D61" s="4">
        <v>274915.74800000002</v>
      </c>
      <c r="E61" s="4">
        <v>870043.3</v>
      </c>
      <c r="F61" s="4">
        <v>301037</v>
      </c>
      <c r="G61" s="5">
        <v>0.38</v>
      </c>
      <c r="H61" s="4">
        <f t="shared" si="3"/>
        <v>0</v>
      </c>
      <c r="I61" s="4">
        <v>320824</v>
      </c>
      <c r="J61" s="5">
        <v>0.39</v>
      </c>
      <c r="K61" s="4">
        <f t="shared" si="4"/>
        <v>0</v>
      </c>
      <c r="L61" s="4">
        <f t="shared" si="5"/>
        <v>0</v>
      </c>
    </row>
    <row r="62" spans="1:12" s="6" customFormat="1" x14ac:dyDescent="0.2">
      <c r="A62" s="2">
        <v>28003</v>
      </c>
      <c r="B62" s="2" t="s">
        <v>75</v>
      </c>
      <c r="C62" s="3">
        <v>783</v>
      </c>
      <c r="D62" s="4">
        <v>718462.9310000001</v>
      </c>
      <c r="E62" s="4">
        <v>0</v>
      </c>
      <c r="F62" s="4">
        <v>403396</v>
      </c>
      <c r="G62" s="5">
        <v>1</v>
      </c>
      <c r="H62" s="4">
        <f t="shared" si="3"/>
        <v>0</v>
      </c>
      <c r="I62" s="4">
        <v>404278</v>
      </c>
      <c r="J62" s="5">
        <v>1</v>
      </c>
      <c r="K62" s="4">
        <f t="shared" si="4"/>
        <v>0</v>
      </c>
      <c r="L62" s="4">
        <f t="shared" si="5"/>
        <v>0</v>
      </c>
    </row>
    <row r="63" spans="1:12" s="6" customFormat="1" x14ac:dyDescent="0.2">
      <c r="A63" s="2">
        <v>30001</v>
      </c>
      <c r="B63" s="2" t="s">
        <v>77</v>
      </c>
      <c r="C63" s="3">
        <v>446</v>
      </c>
      <c r="D63" s="4">
        <v>348086.85200000001</v>
      </c>
      <c r="E63" s="4">
        <v>157848.26999999999</v>
      </c>
      <c r="F63" s="4">
        <v>239811</v>
      </c>
      <c r="G63" s="5">
        <v>1</v>
      </c>
      <c r="H63" s="4">
        <f t="shared" si="3"/>
        <v>0</v>
      </c>
      <c r="I63" s="4">
        <v>236948</v>
      </c>
      <c r="J63" s="5">
        <v>1</v>
      </c>
      <c r="K63" s="4">
        <f t="shared" si="4"/>
        <v>0</v>
      </c>
      <c r="L63" s="4">
        <f t="shared" si="5"/>
        <v>0</v>
      </c>
    </row>
    <row r="64" spans="1:12" s="6" customFormat="1" x14ac:dyDescent="0.2">
      <c r="A64" s="2">
        <v>31001</v>
      </c>
      <c r="B64" s="2" t="s">
        <v>79</v>
      </c>
      <c r="C64" s="3">
        <v>210</v>
      </c>
      <c r="D64" s="4">
        <v>187984.32</v>
      </c>
      <c r="E64" s="4">
        <v>90508.739999999991</v>
      </c>
      <c r="F64" s="4">
        <v>203170</v>
      </c>
      <c r="G64" s="5">
        <v>0.6</v>
      </c>
      <c r="H64" s="4">
        <f t="shared" si="3"/>
        <v>0</v>
      </c>
      <c r="I64" s="4">
        <v>196976</v>
      </c>
      <c r="J64" s="5">
        <v>0.64</v>
      </c>
      <c r="K64" s="4">
        <f t="shared" si="4"/>
        <v>0</v>
      </c>
      <c r="L64" s="4">
        <f t="shared" si="5"/>
        <v>0</v>
      </c>
    </row>
    <row r="65" spans="1:12" s="6" customFormat="1" x14ac:dyDescent="0.2">
      <c r="A65" s="2">
        <v>41002</v>
      </c>
      <c r="B65" s="2" t="s">
        <v>99</v>
      </c>
      <c r="C65" s="3">
        <v>5303.7200000000012</v>
      </c>
      <c r="D65" s="4">
        <v>4820244.4416400017</v>
      </c>
      <c r="E65" s="4">
        <v>0</v>
      </c>
      <c r="F65" s="4">
        <v>1361365</v>
      </c>
      <c r="G65" s="5">
        <v>1</v>
      </c>
      <c r="H65" s="4">
        <f t="shared" si="3"/>
        <v>1048757</v>
      </c>
      <c r="I65" s="4">
        <v>1495548</v>
      </c>
      <c r="J65" s="5">
        <v>1</v>
      </c>
      <c r="K65" s="4">
        <f t="shared" si="4"/>
        <v>914574</v>
      </c>
      <c r="L65" s="4">
        <f t="shared" si="5"/>
        <v>1963331</v>
      </c>
    </row>
    <row r="66" spans="1:12" s="6" customFormat="1" x14ac:dyDescent="0.2">
      <c r="A66" s="2">
        <v>14002</v>
      </c>
      <c r="B66" s="2" t="s">
        <v>42</v>
      </c>
      <c r="C66" s="3">
        <v>170</v>
      </c>
      <c r="D66" s="4">
        <v>113691.09</v>
      </c>
      <c r="E66" s="4">
        <v>0</v>
      </c>
      <c r="F66" s="4">
        <v>74424</v>
      </c>
      <c r="G66" s="5">
        <v>1</v>
      </c>
      <c r="H66" s="4">
        <f t="shared" ref="H66:H97" si="6">IF((((0.5*D66-F66)*G66)-(E66*0.5))&lt;0,0,ROUND((((0.5*D66-F66)*G66)-(E66*0.5)),0))</f>
        <v>0</v>
      </c>
      <c r="I66" s="4">
        <v>73160</v>
      </c>
      <c r="J66" s="5">
        <v>1</v>
      </c>
      <c r="K66" s="4">
        <f t="shared" ref="K66:K97" si="7">IF((((0.5*D66-I66)*J66)-(E66*0.5))&lt;0,0,ROUND((((0.5*D66-I66)*J66)-(E66*0.5)),0))</f>
        <v>0</v>
      </c>
      <c r="L66" s="4">
        <f t="shared" ref="L66:L97" si="8">H66+K66</f>
        <v>0</v>
      </c>
    </row>
    <row r="67" spans="1:12" s="6" customFormat="1" x14ac:dyDescent="0.2">
      <c r="A67" s="2">
        <v>10001</v>
      </c>
      <c r="B67" s="2" t="s">
        <v>33</v>
      </c>
      <c r="C67" s="3">
        <v>118</v>
      </c>
      <c r="D67" s="4">
        <v>108553.516</v>
      </c>
      <c r="E67" s="4">
        <v>93848.049999999988</v>
      </c>
      <c r="F67" s="4">
        <v>138118</v>
      </c>
      <c r="G67" s="5">
        <v>1</v>
      </c>
      <c r="H67" s="4">
        <f t="shared" si="6"/>
        <v>0</v>
      </c>
      <c r="I67" s="4">
        <v>158878</v>
      </c>
      <c r="J67" s="5">
        <v>0.56000000000000005</v>
      </c>
      <c r="K67" s="4">
        <f t="shared" si="7"/>
        <v>0</v>
      </c>
      <c r="L67" s="4">
        <f t="shared" si="8"/>
        <v>0</v>
      </c>
    </row>
    <row r="68" spans="1:12" s="6" customFormat="1" x14ac:dyDescent="0.2">
      <c r="A68" s="2">
        <v>34002</v>
      </c>
      <c r="B68" s="2" t="s">
        <v>85</v>
      </c>
      <c r="C68" s="3">
        <v>263</v>
      </c>
      <c r="D68" s="4">
        <v>240558.38099999999</v>
      </c>
      <c r="E68" s="4">
        <v>1129541.2349999999</v>
      </c>
      <c r="F68" s="4">
        <v>486521</v>
      </c>
      <c r="G68" s="5">
        <v>0.38</v>
      </c>
      <c r="H68" s="4">
        <f t="shared" si="6"/>
        <v>0</v>
      </c>
      <c r="I68" s="4">
        <v>511194</v>
      </c>
      <c r="J68" s="5">
        <v>0</v>
      </c>
      <c r="K68" s="4">
        <f t="shared" si="7"/>
        <v>0</v>
      </c>
      <c r="L68" s="4">
        <f t="shared" si="8"/>
        <v>0</v>
      </c>
    </row>
    <row r="69" spans="1:12" s="6" customFormat="1" x14ac:dyDescent="0.2">
      <c r="A69" s="2">
        <v>51002</v>
      </c>
      <c r="B69" s="2" t="s">
        <v>124</v>
      </c>
      <c r="C69" s="3">
        <v>517</v>
      </c>
      <c r="D69" s="4">
        <v>454920.00900000008</v>
      </c>
      <c r="E69" s="4">
        <v>0</v>
      </c>
      <c r="F69" s="4">
        <v>312442</v>
      </c>
      <c r="G69" s="5">
        <v>1</v>
      </c>
      <c r="H69" s="4">
        <f t="shared" si="6"/>
        <v>0</v>
      </c>
      <c r="I69" s="4">
        <v>323607</v>
      </c>
      <c r="J69" s="5">
        <v>1</v>
      </c>
      <c r="K69" s="4">
        <f t="shared" si="7"/>
        <v>0</v>
      </c>
      <c r="L69" s="4">
        <f t="shared" si="8"/>
        <v>0</v>
      </c>
    </row>
    <row r="70" spans="1:12" s="6" customFormat="1" x14ac:dyDescent="0.2">
      <c r="A70" s="2">
        <v>56006</v>
      </c>
      <c r="B70" s="2" t="s">
        <v>140</v>
      </c>
      <c r="C70" s="3">
        <v>233</v>
      </c>
      <c r="D70" s="4">
        <v>232765.07100000003</v>
      </c>
      <c r="E70" s="4">
        <v>269461.94</v>
      </c>
      <c r="F70" s="4">
        <v>402355</v>
      </c>
      <c r="G70" s="5">
        <v>0.5</v>
      </c>
      <c r="H70" s="4">
        <f t="shared" si="6"/>
        <v>0</v>
      </c>
      <c r="I70" s="4">
        <v>416686</v>
      </c>
      <c r="J70" s="5">
        <v>0.44</v>
      </c>
      <c r="K70" s="4">
        <f t="shared" si="7"/>
        <v>0</v>
      </c>
      <c r="L70" s="4">
        <f t="shared" si="8"/>
        <v>0</v>
      </c>
    </row>
    <row r="71" spans="1:12" s="6" customFormat="1" x14ac:dyDescent="0.2">
      <c r="A71" s="2">
        <v>23002</v>
      </c>
      <c r="B71" s="2" t="s">
        <v>64</v>
      </c>
      <c r="C71" s="3">
        <v>873</v>
      </c>
      <c r="D71" s="4">
        <v>878769.44100000022</v>
      </c>
      <c r="E71" s="4">
        <v>0</v>
      </c>
      <c r="F71" s="4">
        <v>246488</v>
      </c>
      <c r="G71" s="5">
        <v>1</v>
      </c>
      <c r="H71" s="4">
        <f t="shared" si="6"/>
        <v>192897</v>
      </c>
      <c r="I71" s="4">
        <v>254802</v>
      </c>
      <c r="J71" s="5">
        <v>1</v>
      </c>
      <c r="K71" s="4">
        <f t="shared" si="7"/>
        <v>184583</v>
      </c>
      <c r="L71" s="4">
        <f t="shared" si="8"/>
        <v>377480</v>
      </c>
    </row>
    <row r="72" spans="1:12" s="6" customFormat="1" x14ac:dyDescent="0.2">
      <c r="A72" s="2">
        <v>53002</v>
      </c>
      <c r="B72" s="2" t="s">
        <v>131</v>
      </c>
      <c r="C72" s="3">
        <v>117</v>
      </c>
      <c r="D72" s="4">
        <v>217142.71900000004</v>
      </c>
      <c r="E72" s="4">
        <v>142008.005</v>
      </c>
      <c r="F72" s="4">
        <v>389852</v>
      </c>
      <c r="G72" s="5">
        <v>0.46</v>
      </c>
      <c r="H72" s="4">
        <f t="shared" si="6"/>
        <v>0</v>
      </c>
      <c r="I72" s="4">
        <v>407725</v>
      </c>
      <c r="J72" s="5">
        <v>0.41</v>
      </c>
      <c r="K72" s="4">
        <f t="shared" si="7"/>
        <v>0</v>
      </c>
      <c r="L72" s="4">
        <f t="shared" si="8"/>
        <v>0</v>
      </c>
    </row>
    <row r="73" spans="1:12" s="6" customFormat="1" x14ac:dyDescent="0.2">
      <c r="A73" s="2">
        <v>48003</v>
      </c>
      <c r="B73" s="2" t="s">
        <v>113</v>
      </c>
      <c r="C73" s="3">
        <v>378.12</v>
      </c>
      <c r="D73" s="4">
        <v>470018.21444000001</v>
      </c>
      <c r="E73" s="4">
        <v>1040086.3125000001</v>
      </c>
      <c r="F73" s="4">
        <v>460669</v>
      </c>
      <c r="G73" s="5">
        <v>0.92</v>
      </c>
      <c r="H73" s="4">
        <f t="shared" si="6"/>
        <v>0</v>
      </c>
      <c r="I73" s="4">
        <v>436388</v>
      </c>
      <c r="J73" s="5">
        <v>0.71</v>
      </c>
      <c r="K73" s="4">
        <f t="shared" si="7"/>
        <v>0</v>
      </c>
      <c r="L73" s="4">
        <f t="shared" si="8"/>
        <v>0</v>
      </c>
    </row>
    <row r="74" spans="1:12" s="6" customFormat="1" x14ac:dyDescent="0.2">
      <c r="A74" s="2">
        <v>2002</v>
      </c>
      <c r="B74" s="2" t="s">
        <v>14</v>
      </c>
      <c r="C74" s="3">
        <v>2912.22</v>
      </c>
      <c r="D74" s="4">
        <v>3293830.03614</v>
      </c>
      <c r="E74" s="4">
        <v>0</v>
      </c>
      <c r="F74" s="4">
        <v>765697</v>
      </c>
      <c r="G74" s="5">
        <v>1</v>
      </c>
      <c r="H74" s="4">
        <f t="shared" si="6"/>
        <v>881218</v>
      </c>
      <c r="I74" s="4">
        <v>782184</v>
      </c>
      <c r="J74" s="5">
        <v>1</v>
      </c>
      <c r="K74" s="4">
        <f t="shared" si="7"/>
        <v>864731</v>
      </c>
      <c r="L74" s="4">
        <f t="shared" si="8"/>
        <v>1745949</v>
      </c>
    </row>
    <row r="75" spans="1:12" s="6" customFormat="1" x14ac:dyDescent="0.2">
      <c r="A75" s="2">
        <v>22006</v>
      </c>
      <c r="B75" s="2" t="s">
        <v>62</v>
      </c>
      <c r="C75" s="3">
        <v>406</v>
      </c>
      <c r="D75" s="4">
        <v>411405.24200000003</v>
      </c>
      <c r="E75" s="4">
        <v>319082.35499999998</v>
      </c>
      <c r="F75" s="4">
        <v>430908</v>
      </c>
      <c r="G75" s="5">
        <v>0.46</v>
      </c>
      <c r="H75" s="4">
        <f t="shared" si="6"/>
        <v>0</v>
      </c>
      <c r="I75" s="4">
        <v>464629</v>
      </c>
      <c r="J75" s="5">
        <v>0.56000000000000005</v>
      </c>
      <c r="K75" s="4">
        <f t="shared" si="7"/>
        <v>0</v>
      </c>
      <c r="L75" s="4">
        <f t="shared" si="8"/>
        <v>0</v>
      </c>
    </row>
    <row r="76" spans="1:12" s="6" customFormat="1" x14ac:dyDescent="0.2">
      <c r="A76" s="2">
        <v>13003</v>
      </c>
      <c r="B76" s="2" t="s">
        <v>40</v>
      </c>
      <c r="C76" s="3">
        <v>297</v>
      </c>
      <c r="D76" s="4">
        <v>313831.95900000003</v>
      </c>
      <c r="E76" s="4">
        <v>728545.59750000003</v>
      </c>
      <c r="F76" s="4">
        <v>287714</v>
      </c>
      <c r="G76" s="5">
        <v>1</v>
      </c>
      <c r="H76" s="4">
        <f t="shared" si="6"/>
        <v>0</v>
      </c>
      <c r="I76" s="4">
        <v>289702</v>
      </c>
      <c r="J76" s="5">
        <v>1</v>
      </c>
      <c r="K76" s="4">
        <f t="shared" si="7"/>
        <v>0</v>
      </c>
      <c r="L76" s="4">
        <f t="shared" si="8"/>
        <v>0</v>
      </c>
    </row>
    <row r="77" spans="1:12" s="6" customFormat="1" x14ac:dyDescent="0.2">
      <c r="A77" s="2">
        <v>2003</v>
      </c>
      <c r="B77" s="2" t="s">
        <v>15</v>
      </c>
      <c r="C77" s="3">
        <v>271.02</v>
      </c>
      <c r="D77" s="4">
        <v>239343.47173999998</v>
      </c>
      <c r="E77" s="4">
        <v>345862.62</v>
      </c>
      <c r="F77" s="4">
        <v>314682</v>
      </c>
      <c r="G77" s="5">
        <v>1</v>
      </c>
      <c r="H77" s="4">
        <f t="shared" si="6"/>
        <v>0</v>
      </c>
      <c r="I77" s="4">
        <v>320276</v>
      </c>
      <c r="J77" s="5">
        <v>0.38</v>
      </c>
      <c r="K77" s="4">
        <f t="shared" si="7"/>
        <v>0</v>
      </c>
      <c r="L77" s="4">
        <f t="shared" si="8"/>
        <v>0</v>
      </c>
    </row>
    <row r="78" spans="1:12" s="6" customFormat="1" x14ac:dyDescent="0.2">
      <c r="A78" s="2">
        <v>37003</v>
      </c>
      <c r="B78" s="2" t="s">
        <v>88</v>
      </c>
      <c r="C78" s="3">
        <v>200</v>
      </c>
      <c r="D78" s="4">
        <v>173601.28999999998</v>
      </c>
      <c r="E78" s="4">
        <v>908920.04</v>
      </c>
      <c r="F78" s="4">
        <v>207477</v>
      </c>
      <c r="G78" s="5">
        <v>0.36</v>
      </c>
      <c r="H78" s="4">
        <f t="shared" si="6"/>
        <v>0</v>
      </c>
      <c r="I78" s="4">
        <v>208705</v>
      </c>
      <c r="J78" s="5">
        <v>0.48</v>
      </c>
      <c r="K78" s="4">
        <f t="shared" si="7"/>
        <v>0</v>
      </c>
      <c r="L78" s="4">
        <f t="shared" si="8"/>
        <v>0</v>
      </c>
    </row>
    <row r="79" spans="1:12" s="6" customFormat="1" x14ac:dyDescent="0.2">
      <c r="A79" s="2">
        <v>35002</v>
      </c>
      <c r="B79" s="2" t="s">
        <v>86</v>
      </c>
      <c r="C79" s="3">
        <v>360</v>
      </c>
      <c r="D79" s="4">
        <v>350479.38</v>
      </c>
      <c r="E79" s="4">
        <v>0</v>
      </c>
      <c r="F79" s="4">
        <v>225660</v>
      </c>
      <c r="G79" s="5">
        <v>1</v>
      </c>
      <c r="H79" s="4">
        <f t="shared" si="6"/>
        <v>0</v>
      </c>
      <c r="I79" s="4">
        <v>240957</v>
      </c>
      <c r="J79" s="5">
        <v>1</v>
      </c>
      <c r="K79" s="4">
        <f t="shared" si="7"/>
        <v>0</v>
      </c>
      <c r="L79" s="4">
        <f t="shared" si="8"/>
        <v>0</v>
      </c>
    </row>
    <row r="80" spans="1:12" s="6" customFormat="1" x14ac:dyDescent="0.2">
      <c r="A80" s="2">
        <v>7002</v>
      </c>
      <c r="B80" s="2" t="s">
        <v>30</v>
      </c>
      <c r="C80" s="3">
        <v>307</v>
      </c>
      <c r="D80" s="4">
        <v>234618.02900000001</v>
      </c>
      <c r="E80" s="4">
        <v>0</v>
      </c>
      <c r="F80" s="4">
        <v>298290</v>
      </c>
      <c r="G80" s="5">
        <v>0.41</v>
      </c>
      <c r="H80" s="4">
        <f t="shared" si="6"/>
        <v>0</v>
      </c>
      <c r="I80" s="4">
        <v>319368</v>
      </c>
      <c r="J80" s="5">
        <v>0.44</v>
      </c>
      <c r="K80" s="4">
        <f t="shared" si="7"/>
        <v>0</v>
      </c>
      <c r="L80" s="4">
        <f t="shared" si="8"/>
        <v>0</v>
      </c>
    </row>
    <row r="81" spans="1:12" s="6" customFormat="1" x14ac:dyDescent="0.2">
      <c r="A81" s="2">
        <v>38003</v>
      </c>
      <c r="B81" s="2" t="s">
        <v>91</v>
      </c>
      <c r="C81" s="3">
        <v>152</v>
      </c>
      <c r="D81" s="4">
        <v>205074.63400000002</v>
      </c>
      <c r="E81" s="4">
        <v>0</v>
      </c>
      <c r="F81" s="4">
        <v>193105</v>
      </c>
      <c r="G81" s="5">
        <v>1</v>
      </c>
      <c r="H81" s="4">
        <f t="shared" si="6"/>
        <v>0</v>
      </c>
      <c r="I81" s="4">
        <v>193716</v>
      </c>
      <c r="J81" s="5">
        <v>1</v>
      </c>
      <c r="K81" s="4">
        <f t="shared" si="7"/>
        <v>0</v>
      </c>
      <c r="L81" s="4">
        <f t="shared" si="8"/>
        <v>0</v>
      </c>
    </row>
    <row r="82" spans="1:12" s="6" customFormat="1" x14ac:dyDescent="0.2">
      <c r="A82" s="2">
        <v>45005</v>
      </c>
      <c r="B82" s="7" t="s">
        <v>109</v>
      </c>
      <c r="C82" s="3">
        <v>221</v>
      </c>
      <c r="D82" s="4">
        <v>268103.54700000002</v>
      </c>
      <c r="E82" s="4">
        <v>348200.78</v>
      </c>
      <c r="F82" s="4">
        <v>319920</v>
      </c>
      <c r="G82" s="5">
        <v>0.43</v>
      </c>
      <c r="H82" s="4">
        <f t="shared" si="6"/>
        <v>0</v>
      </c>
      <c r="I82" s="4">
        <v>323944</v>
      </c>
      <c r="J82" s="5">
        <v>0.46</v>
      </c>
      <c r="K82" s="4">
        <f t="shared" si="7"/>
        <v>0</v>
      </c>
      <c r="L82" s="4">
        <f t="shared" si="8"/>
        <v>0</v>
      </c>
    </row>
    <row r="83" spans="1:12" s="6" customFormat="1" x14ac:dyDescent="0.2">
      <c r="A83" s="2">
        <v>40001</v>
      </c>
      <c r="B83" s="2" t="s">
        <v>96</v>
      </c>
      <c r="C83" s="3">
        <v>773.24</v>
      </c>
      <c r="D83" s="4">
        <v>763551.76788000017</v>
      </c>
      <c r="E83" s="4">
        <v>0</v>
      </c>
      <c r="F83" s="4">
        <v>570916</v>
      </c>
      <c r="G83" s="5">
        <v>1</v>
      </c>
      <c r="H83" s="4">
        <f t="shared" si="6"/>
        <v>0</v>
      </c>
      <c r="I83" s="4">
        <v>573002</v>
      </c>
      <c r="J83" s="5">
        <v>1</v>
      </c>
      <c r="K83" s="4">
        <f t="shared" si="7"/>
        <v>0</v>
      </c>
      <c r="L83" s="4">
        <f t="shared" si="8"/>
        <v>0</v>
      </c>
    </row>
    <row r="84" spans="1:12" s="6" customFormat="1" x14ac:dyDescent="0.2">
      <c r="A84" s="2">
        <v>52004</v>
      </c>
      <c r="B84" s="2" t="s">
        <v>129</v>
      </c>
      <c r="C84" s="3">
        <v>291</v>
      </c>
      <c r="D84" s="4">
        <v>218707.81700000001</v>
      </c>
      <c r="E84" s="4">
        <v>428184.6925</v>
      </c>
      <c r="F84" s="4">
        <v>240529</v>
      </c>
      <c r="G84" s="5">
        <v>1</v>
      </c>
      <c r="H84" s="4">
        <f t="shared" si="6"/>
        <v>0</v>
      </c>
      <c r="I84" s="4">
        <v>273252</v>
      </c>
      <c r="J84" s="5">
        <v>1</v>
      </c>
      <c r="K84" s="4">
        <f t="shared" si="7"/>
        <v>0</v>
      </c>
      <c r="L84" s="4">
        <f t="shared" si="8"/>
        <v>0</v>
      </c>
    </row>
    <row r="85" spans="1:12" s="6" customFormat="1" x14ac:dyDescent="0.2">
      <c r="A85" s="2">
        <v>41004</v>
      </c>
      <c r="B85" s="2" t="s">
        <v>100</v>
      </c>
      <c r="C85" s="3">
        <v>1084.51</v>
      </c>
      <c r="D85" s="4">
        <v>1091888.7988700001</v>
      </c>
      <c r="E85" s="4">
        <v>0</v>
      </c>
      <c r="F85" s="4">
        <v>404463</v>
      </c>
      <c r="G85" s="5">
        <v>1</v>
      </c>
      <c r="H85" s="4">
        <f t="shared" si="6"/>
        <v>141481</v>
      </c>
      <c r="I85" s="4">
        <v>417106</v>
      </c>
      <c r="J85" s="5">
        <v>1</v>
      </c>
      <c r="K85" s="4">
        <f t="shared" si="7"/>
        <v>128838</v>
      </c>
      <c r="L85" s="4">
        <f t="shared" si="8"/>
        <v>270319</v>
      </c>
    </row>
    <row r="86" spans="1:12" s="6" customFormat="1" x14ac:dyDescent="0.2">
      <c r="A86" s="2">
        <v>44002</v>
      </c>
      <c r="B86" s="2" t="s">
        <v>107</v>
      </c>
      <c r="C86" s="3">
        <v>196</v>
      </c>
      <c r="D86" s="4">
        <v>221193.25200000001</v>
      </c>
      <c r="E86" s="4">
        <v>117266.43</v>
      </c>
      <c r="F86" s="4">
        <v>250375</v>
      </c>
      <c r="G86" s="5">
        <v>0.56999999999999995</v>
      </c>
      <c r="H86" s="4">
        <f t="shared" si="6"/>
        <v>0</v>
      </c>
      <c r="I86" s="4">
        <v>238598</v>
      </c>
      <c r="J86" s="5">
        <v>0.67</v>
      </c>
      <c r="K86" s="4">
        <f t="shared" si="7"/>
        <v>0</v>
      </c>
      <c r="L86" s="4">
        <f t="shared" si="8"/>
        <v>0</v>
      </c>
    </row>
    <row r="87" spans="1:12" s="6" customFormat="1" x14ac:dyDescent="0.2">
      <c r="A87" s="2">
        <v>42001</v>
      </c>
      <c r="B87" s="2" t="s">
        <v>102</v>
      </c>
      <c r="C87" s="3">
        <v>424</v>
      </c>
      <c r="D87" s="4">
        <v>316391.82800000004</v>
      </c>
      <c r="E87" s="4">
        <v>743551.0625</v>
      </c>
      <c r="F87" s="4">
        <v>374775</v>
      </c>
      <c r="G87" s="5">
        <v>1</v>
      </c>
      <c r="H87" s="4">
        <f t="shared" si="6"/>
        <v>0</v>
      </c>
      <c r="I87" s="4">
        <v>370601</v>
      </c>
      <c r="J87" s="5">
        <v>0.79</v>
      </c>
      <c r="K87" s="4">
        <f t="shared" si="7"/>
        <v>0</v>
      </c>
      <c r="L87" s="4">
        <f t="shared" si="8"/>
        <v>0</v>
      </c>
    </row>
    <row r="88" spans="1:12" s="6" customFormat="1" x14ac:dyDescent="0.2">
      <c r="A88" s="2">
        <v>39002</v>
      </c>
      <c r="B88" s="2" t="s">
        <v>93</v>
      </c>
      <c r="C88" s="3">
        <v>1238.1199999999999</v>
      </c>
      <c r="D88" s="4">
        <v>1437754.9844400003</v>
      </c>
      <c r="E88" s="4">
        <v>0</v>
      </c>
      <c r="F88" s="4">
        <v>550123</v>
      </c>
      <c r="G88" s="5">
        <v>1</v>
      </c>
      <c r="H88" s="4">
        <f t="shared" si="6"/>
        <v>168754</v>
      </c>
      <c r="I88" s="4">
        <v>555196</v>
      </c>
      <c r="J88" s="5">
        <v>1</v>
      </c>
      <c r="K88" s="4">
        <f t="shared" si="7"/>
        <v>163681</v>
      </c>
      <c r="L88" s="4">
        <f t="shared" si="8"/>
        <v>332435</v>
      </c>
    </row>
    <row r="89" spans="1:12" s="6" customFormat="1" x14ac:dyDescent="0.2">
      <c r="A89" s="2">
        <v>60003</v>
      </c>
      <c r="B89" s="2" t="s">
        <v>147</v>
      </c>
      <c r="C89" s="3">
        <v>212.8</v>
      </c>
      <c r="D89" s="4">
        <v>304743.23360000004</v>
      </c>
      <c r="E89" s="4">
        <v>0</v>
      </c>
      <c r="F89" s="4">
        <v>142114</v>
      </c>
      <c r="G89" s="5">
        <v>1</v>
      </c>
      <c r="H89" s="4">
        <f t="shared" si="6"/>
        <v>10258</v>
      </c>
      <c r="I89" s="4">
        <v>142888</v>
      </c>
      <c r="J89" s="5">
        <v>1</v>
      </c>
      <c r="K89" s="4">
        <f t="shared" si="7"/>
        <v>9484</v>
      </c>
      <c r="L89" s="4">
        <f t="shared" si="8"/>
        <v>19742</v>
      </c>
    </row>
    <row r="90" spans="1:12" s="6" customFormat="1" x14ac:dyDescent="0.2">
      <c r="A90" s="2">
        <v>43007</v>
      </c>
      <c r="B90" s="2" t="s">
        <v>105</v>
      </c>
      <c r="C90" s="3">
        <v>433.09999999999997</v>
      </c>
      <c r="D90" s="4">
        <v>519403.04470000003</v>
      </c>
      <c r="E90" s="4">
        <v>0</v>
      </c>
      <c r="F90" s="4">
        <v>245475</v>
      </c>
      <c r="G90" s="5">
        <v>1</v>
      </c>
      <c r="H90" s="4">
        <f t="shared" si="6"/>
        <v>14227</v>
      </c>
      <c r="I90" s="4">
        <v>241939</v>
      </c>
      <c r="J90" s="5">
        <v>1</v>
      </c>
      <c r="K90" s="4">
        <f t="shared" si="7"/>
        <v>17763</v>
      </c>
      <c r="L90" s="4">
        <f t="shared" si="8"/>
        <v>31990</v>
      </c>
    </row>
    <row r="91" spans="1:12" s="6" customFormat="1" x14ac:dyDescent="0.2">
      <c r="A91" s="2">
        <v>15001</v>
      </c>
      <c r="B91" s="2" t="s">
        <v>45</v>
      </c>
      <c r="C91" s="3">
        <v>170</v>
      </c>
      <c r="D91" s="4">
        <v>143549.41</v>
      </c>
      <c r="E91" s="4">
        <v>0</v>
      </c>
      <c r="F91" s="4">
        <v>76950</v>
      </c>
      <c r="G91" s="5">
        <v>1</v>
      </c>
      <c r="H91" s="4">
        <f t="shared" si="6"/>
        <v>0</v>
      </c>
      <c r="I91" s="4">
        <v>86795</v>
      </c>
      <c r="J91" s="5">
        <v>1</v>
      </c>
      <c r="K91" s="4">
        <f t="shared" si="7"/>
        <v>0</v>
      </c>
      <c r="L91" s="4">
        <f t="shared" si="8"/>
        <v>0</v>
      </c>
    </row>
    <row r="92" spans="1:12" s="6" customFormat="1" x14ac:dyDescent="0.2">
      <c r="A92" s="2">
        <v>15002</v>
      </c>
      <c r="B92" s="2" t="s">
        <v>46</v>
      </c>
      <c r="C92" s="3">
        <v>472.5</v>
      </c>
      <c r="D92" s="4">
        <v>491289.59250000003</v>
      </c>
      <c r="E92" s="4">
        <v>0</v>
      </c>
      <c r="F92" s="4">
        <v>85406</v>
      </c>
      <c r="G92" s="5">
        <v>1</v>
      </c>
      <c r="H92" s="4">
        <f t="shared" si="6"/>
        <v>160239</v>
      </c>
      <c r="I92" s="4">
        <v>97922</v>
      </c>
      <c r="J92" s="5">
        <v>1</v>
      </c>
      <c r="K92" s="4">
        <f t="shared" si="7"/>
        <v>147723</v>
      </c>
      <c r="L92" s="4">
        <f t="shared" si="8"/>
        <v>307962</v>
      </c>
    </row>
    <row r="93" spans="1:12" s="6" customFormat="1" x14ac:dyDescent="0.2">
      <c r="A93" s="2">
        <v>46001</v>
      </c>
      <c r="B93" s="2" t="s">
        <v>110</v>
      </c>
      <c r="C93" s="3">
        <v>3005</v>
      </c>
      <c r="D93" s="4">
        <v>3013921.5050000004</v>
      </c>
      <c r="E93" s="4">
        <v>0</v>
      </c>
      <c r="F93" s="4">
        <v>1182508</v>
      </c>
      <c r="G93" s="5">
        <v>1</v>
      </c>
      <c r="H93" s="4">
        <f t="shared" si="6"/>
        <v>324453</v>
      </c>
      <c r="I93" s="4">
        <v>1153384</v>
      </c>
      <c r="J93" s="5">
        <v>1</v>
      </c>
      <c r="K93" s="4">
        <f t="shared" si="7"/>
        <v>353577</v>
      </c>
      <c r="L93" s="4">
        <f t="shared" si="8"/>
        <v>678030</v>
      </c>
    </row>
    <row r="94" spans="1:12" s="6" customFormat="1" x14ac:dyDescent="0.2">
      <c r="A94" s="2">
        <v>33002</v>
      </c>
      <c r="B94" s="2" t="s">
        <v>82</v>
      </c>
      <c r="C94" s="3">
        <v>294</v>
      </c>
      <c r="D94" s="4">
        <v>244534.87800000003</v>
      </c>
      <c r="E94" s="4">
        <v>30319.399999999994</v>
      </c>
      <c r="F94" s="4">
        <v>187362</v>
      </c>
      <c r="G94" s="5">
        <v>1</v>
      </c>
      <c r="H94" s="4">
        <f t="shared" si="6"/>
        <v>0</v>
      </c>
      <c r="I94" s="4">
        <v>185100</v>
      </c>
      <c r="J94" s="5">
        <v>1</v>
      </c>
      <c r="K94" s="4">
        <f t="shared" si="7"/>
        <v>0</v>
      </c>
      <c r="L94" s="4">
        <f t="shared" si="8"/>
        <v>0</v>
      </c>
    </row>
    <row r="95" spans="1:12" s="6" customFormat="1" x14ac:dyDescent="0.2">
      <c r="A95" s="2">
        <v>25004</v>
      </c>
      <c r="B95" s="2" t="s">
        <v>68</v>
      </c>
      <c r="C95" s="3">
        <v>1070</v>
      </c>
      <c r="D95" s="4">
        <v>1123839.75</v>
      </c>
      <c r="E95" s="4">
        <v>0</v>
      </c>
      <c r="F95" s="4">
        <v>443576</v>
      </c>
      <c r="G95" s="5">
        <v>1</v>
      </c>
      <c r="H95" s="4">
        <f t="shared" si="6"/>
        <v>118344</v>
      </c>
      <c r="I95" s="4">
        <v>555080</v>
      </c>
      <c r="J95" s="5">
        <v>1</v>
      </c>
      <c r="K95" s="4">
        <f t="shared" si="7"/>
        <v>6840</v>
      </c>
      <c r="L95" s="4">
        <f t="shared" si="8"/>
        <v>125184</v>
      </c>
    </row>
    <row r="96" spans="1:12" s="6" customFormat="1" x14ac:dyDescent="0.2">
      <c r="A96" s="2">
        <v>29004</v>
      </c>
      <c r="B96" s="2" t="s">
        <v>76</v>
      </c>
      <c r="C96" s="3">
        <v>526</v>
      </c>
      <c r="D96" s="4">
        <v>520408.30200000003</v>
      </c>
      <c r="E96" s="4">
        <v>841445.94750000001</v>
      </c>
      <c r="F96" s="4">
        <v>762477</v>
      </c>
      <c r="G96" s="5">
        <v>0.46</v>
      </c>
      <c r="H96" s="4">
        <f t="shared" si="6"/>
        <v>0</v>
      </c>
      <c r="I96" s="4">
        <v>788939</v>
      </c>
      <c r="J96" s="5">
        <v>0.35</v>
      </c>
      <c r="K96" s="4">
        <f t="shared" si="7"/>
        <v>0</v>
      </c>
      <c r="L96" s="4">
        <f t="shared" si="8"/>
        <v>0</v>
      </c>
    </row>
    <row r="97" spans="1:12" s="6" customFormat="1" x14ac:dyDescent="0.2">
      <c r="A97" s="2">
        <v>17002</v>
      </c>
      <c r="B97" s="2" t="s">
        <v>51</v>
      </c>
      <c r="C97" s="3">
        <v>3135.4</v>
      </c>
      <c r="D97" s="4">
        <v>3267646.6898000003</v>
      </c>
      <c r="E97" s="4">
        <v>0</v>
      </c>
      <c r="F97" s="4">
        <v>875830</v>
      </c>
      <c r="G97" s="5">
        <v>1</v>
      </c>
      <c r="H97" s="4">
        <f t="shared" si="6"/>
        <v>757993</v>
      </c>
      <c r="I97" s="4">
        <v>864839</v>
      </c>
      <c r="J97" s="5">
        <v>1</v>
      </c>
      <c r="K97" s="4">
        <f t="shared" si="7"/>
        <v>768984</v>
      </c>
      <c r="L97" s="4">
        <f t="shared" si="8"/>
        <v>1526977</v>
      </c>
    </row>
    <row r="98" spans="1:12" s="6" customFormat="1" x14ac:dyDescent="0.2">
      <c r="A98" s="2">
        <v>62006</v>
      </c>
      <c r="B98" s="2" t="s">
        <v>155</v>
      </c>
      <c r="C98" s="3">
        <v>687</v>
      </c>
      <c r="D98" s="4">
        <v>625127.14899999998</v>
      </c>
      <c r="E98" s="4">
        <v>0</v>
      </c>
      <c r="F98" s="4">
        <v>185546</v>
      </c>
      <c r="G98" s="5">
        <v>1</v>
      </c>
      <c r="H98" s="4">
        <f t="shared" ref="H98:H129" si="9">IF((((0.5*D98-F98)*G98)-(E98*0.5))&lt;0,0,ROUND((((0.5*D98-F98)*G98)-(E98*0.5)),0))</f>
        <v>127018</v>
      </c>
      <c r="I98" s="4">
        <v>197321</v>
      </c>
      <c r="J98" s="5">
        <v>1</v>
      </c>
      <c r="K98" s="4">
        <f t="shared" ref="K98:K129" si="10">IF((((0.5*D98-I98)*J98)-(E98*0.5))&lt;0,0,ROUND((((0.5*D98-I98)*J98)-(E98*0.5)),0))</f>
        <v>115243</v>
      </c>
      <c r="L98" s="4">
        <f t="shared" ref="L98:L129" si="11">H98+K98</f>
        <v>242261</v>
      </c>
    </row>
    <row r="99" spans="1:12" s="6" customFormat="1" x14ac:dyDescent="0.2">
      <c r="A99" s="2">
        <v>43002</v>
      </c>
      <c r="B99" s="2" t="s">
        <v>104</v>
      </c>
      <c r="C99" s="3">
        <v>250</v>
      </c>
      <c r="D99" s="4">
        <v>407778.76</v>
      </c>
      <c r="E99" s="4">
        <v>0</v>
      </c>
      <c r="F99" s="4">
        <v>115955</v>
      </c>
      <c r="G99" s="5">
        <v>1</v>
      </c>
      <c r="H99" s="4">
        <f t="shared" si="9"/>
        <v>87934</v>
      </c>
      <c r="I99" s="4">
        <v>121776</v>
      </c>
      <c r="J99" s="5">
        <v>1</v>
      </c>
      <c r="K99" s="4">
        <f t="shared" si="10"/>
        <v>82113</v>
      </c>
      <c r="L99" s="4">
        <f t="shared" si="11"/>
        <v>170047</v>
      </c>
    </row>
    <row r="100" spans="1:12" s="6" customFormat="1" x14ac:dyDescent="0.2">
      <c r="A100" s="2">
        <v>17003</v>
      </c>
      <c r="B100" s="2" t="s">
        <v>52</v>
      </c>
      <c r="C100" s="3">
        <v>204</v>
      </c>
      <c r="D100" s="4">
        <v>261413.35800000004</v>
      </c>
      <c r="E100" s="4">
        <v>0</v>
      </c>
      <c r="F100" s="4">
        <v>156130</v>
      </c>
      <c r="G100" s="5">
        <v>1</v>
      </c>
      <c r="H100" s="4">
        <f t="shared" si="9"/>
        <v>0</v>
      </c>
      <c r="I100" s="4">
        <v>150088</v>
      </c>
      <c r="J100" s="5">
        <v>1</v>
      </c>
      <c r="K100" s="4">
        <f t="shared" si="10"/>
        <v>0</v>
      </c>
      <c r="L100" s="4">
        <f t="shared" si="11"/>
        <v>0</v>
      </c>
    </row>
    <row r="101" spans="1:12" s="6" customFormat="1" x14ac:dyDescent="0.2">
      <c r="A101" s="2">
        <v>51003</v>
      </c>
      <c r="B101" s="2" t="s">
        <v>125</v>
      </c>
      <c r="C101" s="3">
        <v>252</v>
      </c>
      <c r="D101" s="4">
        <v>207014.44400000002</v>
      </c>
      <c r="E101" s="4">
        <v>2634.4900000000052</v>
      </c>
      <c r="F101" s="4">
        <v>79171</v>
      </c>
      <c r="G101" s="5">
        <v>1</v>
      </c>
      <c r="H101" s="4">
        <f t="shared" si="9"/>
        <v>23019</v>
      </c>
      <c r="I101" s="4">
        <v>83004</v>
      </c>
      <c r="J101" s="5">
        <v>1</v>
      </c>
      <c r="K101" s="4">
        <f t="shared" si="10"/>
        <v>19186</v>
      </c>
      <c r="L101" s="4">
        <f t="shared" si="11"/>
        <v>42205</v>
      </c>
    </row>
    <row r="102" spans="1:12" s="6" customFormat="1" x14ac:dyDescent="0.2">
      <c r="A102" s="2">
        <v>9002</v>
      </c>
      <c r="B102" s="2" t="s">
        <v>32</v>
      </c>
      <c r="C102" s="3">
        <v>321.05</v>
      </c>
      <c r="D102" s="4">
        <v>531959.10885000008</v>
      </c>
      <c r="E102" s="4">
        <v>0</v>
      </c>
      <c r="F102" s="4">
        <v>156400</v>
      </c>
      <c r="G102" s="5">
        <v>1</v>
      </c>
      <c r="H102" s="4">
        <f t="shared" si="9"/>
        <v>109580</v>
      </c>
      <c r="I102" s="4">
        <v>167400</v>
      </c>
      <c r="J102" s="5">
        <v>1</v>
      </c>
      <c r="K102" s="4">
        <f t="shared" si="10"/>
        <v>98580</v>
      </c>
      <c r="L102" s="4">
        <f t="shared" si="11"/>
        <v>208160</v>
      </c>
    </row>
    <row r="103" spans="1:12" s="6" customFormat="1" x14ac:dyDescent="0.2">
      <c r="A103" s="2">
        <v>56007</v>
      </c>
      <c r="B103" s="2" t="s">
        <v>141</v>
      </c>
      <c r="C103" s="3">
        <v>259</v>
      </c>
      <c r="D103" s="4">
        <v>303367.853</v>
      </c>
      <c r="E103" s="4">
        <v>188968.09999999998</v>
      </c>
      <c r="F103" s="4">
        <v>513986</v>
      </c>
      <c r="G103" s="5">
        <v>0.27</v>
      </c>
      <c r="H103" s="4">
        <f t="shared" si="9"/>
        <v>0</v>
      </c>
      <c r="I103" s="4">
        <v>525982</v>
      </c>
      <c r="J103" s="5">
        <v>0.32</v>
      </c>
      <c r="K103" s="4">
        <f t="shared" si="10"/>
        <v>0</v>
      </c>
      <c r="L103" s="4">
        <f t="shared" si="11"/>
        <v>0</v>
      </c>
    </row>
    <row r="104" spans="1:12" s="6" customFormat="1" x14ac:dyDescent="0.2">
      <c r="A104" s="2">
        <v>23003</v>
      </c>
      <c r="B104" s="2" t="s">
        <v>65</v>
      </c>
      <c r="C104" s="3">
        <v>141</v>
      </c>
      <c r="D104" s="4">
        <v>105887.34699999999</v>
      </c>
      <c r="E104" s="4">
        <v>0</v>
      </c>
      <c r="F104" s="4">
        <v>37504</v>
      </c>
      <c r="G104" s="5">
        <v>1</v>
      </c>
      <c r="H104" s="4">
        <f t="shared" si="9"/>
        <v>15440</v>
      </c>
      <c r="I104" s="4">
        <v>39086</v>
      </c>
      <c r="J104" s="5">
        <v>1</v>
      </c>
      <c r="K104" s="4">
        <f t="shared" si="10"/>
        <v>13858</v>
      </c>
      <c r="L104" s="4">
        <f t="shared" si="11"/>
        <v>29298</v>
      </c>
    </row>
    <row r="105" spans="1:12" s="6" customFormat="1" x14ac:dyDescent="0.2">
      <c r="A105" s="2">
        <v>65001</v>
      </c>
      <c r="B105" s="2" t="s">
        <v>159</v>
      </c>
      <c r="C105" s="3">
        <v>2027.42</v>
      </c>
      <c r="D105" s="4">
        <v>2532661.2785400003</v>
      </c>
      <c r="E105" s="4">
        <v>249436.59249999991</v>
      </c>
      <c r="F105" s="4">
        <v>27709</v>
      </c>
      <c r="G105" s="5">
        <v>1</v>
      </c>
      <c r="H105" s="4">
        <f t="shared" si="9"/>
        <v>1113903</v>
      </c>
      <c r="I105" s="4">
        <v>29698</v>
      </c>
      <c r="J105" s="5">
        <v>1</v>
      </c>
      <c r="K105" s="4">
        <f t="shared" si="10"/>
        <v>1111914</v>
      </c>
      <c r="L105" s="4">
        <f t="shared" si="11"/>
        <v>2225817</v>
      </c>
    </row>
    <row r="106" spans="1:12" s="6" customFormat="1" x14ac:dyDescent="0.2">
      <c r="A106" s="2">
        <v>39005</v>
      </c>
      <c r="B106" s="2" t="s">
        <v>95</v>
      </c>
      <c r="C106" s="3">
        <v>159</v>
      </c>
      <c r="D106" s="4">
        <v>209749.823</v>
      </c>
      <c r="E106" s="4">
        <v>232677.91999999998</v>
      </c>
      <c r="F106" s="4">
        <v>188824</v>
      </c>
      <c r="G106" s="5">
        <v>0.56999999999999995</v>
      </c>
      <c r="H106" s="4">
        <f t="shared" si="9"/>
        <v>0</v>
      </c>
      <c r="I106" s="4">
        <v>184155</v>
      </c>
      <c r="J106" s="5">
        <v>0.62</v>
      </c>
      <c r="K106" s="4">
        <f t="shared" si="10"/>
        <v>0</v>
      </c>
      <c r="L106" s="4">
        <f t="shared" si="11"/>
        <v>0</v>
      </c>
    </row>
    <row r="107" spans="1:12" s="6" customFormat="1" x14ac:dyDescent="0.2">
      <c r="A107" s="2">
        <v>60004</v>
      </c>
      <c r="B107" s="2" t="s">
        <v>148</v>
      </c>
      <c r="C107" s="3">
        <v>457.77</v>
      </c>
      <c r="D107" s="4">
        <v>409877.38149000006</v>
      </c>
      <c r="E107" s="4">
        <v>89478.010000000009</v>
      </c>
      <c r="F107" s="4">
        <v>194709</v>
      </c>
      <c r="G107" s="5">
        <v>1</v>
      </c>
      <c r="H107" s="4">
        <f t="shared" si="9"/>
        <v>0</v>
      </c>
      <c r="I107" s="4">
        <v>195958</v>
      </c>
      <c r="J107" s="5">
        <v>1</v>
      </c>
      <c r="K107" s="4">
        <f t="shared" si="10"/>
        <v>0</v>
      </c>
      <c r="L107" s="4">
        <f t="shared" si="11"/>
        <v>0</v>
      </c>
    </row>
    <row r="108" spans="1:12" s="6" customFormat="1" x14ac:dyDescent="0.2">
      <c r="A108" s="2">
        <v>33003</v>
      </c>
      <c r="B108" s="2" t="s">
        <v>83</v>
      </c>
      <c r="C108" s="3">
        <v>527</v>
      </c>
      <c r="D108" s="4">
        <v>508703.90900000004</v>
      </c>
      <c r="E108" s="4">
        <v>18204.039999999979</v>
      </c>
      <c r="F108" s="4">
        <v>319180</v>
      </c>
      <c r="G108" s="5">
        <v>1</v>
      </c>
      <c r="H108" s="4">
        <f t="shared" si="9"/>
        <v>0</v>
      </c>
      <c r="I108" s="4">
        <v>314838</v>
      </c>
      <c r="J108" s="5">
        <v>1</v>
      </c>
      <c r="K108" s="4">
        <f t="shared" si="10"/>
        <v>0</v>
      </c>
      <c r="L108" s="4">
        <f t="shared" si="11"/>
        <v>0</v>
      </c>
    </row>
    <row r="109" spans="1:12" s="6" customFormat="1" x14ac:dyDescent="0.2">
      <c r="A109" s="2">
        <v>32002</v>
      </c>
      <c r="B109" s="2" t="s">
        <v>80</v>
      </c>
      <c r="C109" s="3">
        <v>2952.45</v>
      </c>
      <c r="D109" s="4">
        <v>2863969.7106499998</v>
      </c>
      <c r="E109" s="4">
        <v>0</v>
      </c>
      <c r="F109" s="4">
        <v>825861</v>
      </c>
      <c r="G109" s="5">
        <v>1</v>
      </c>
      <c r="H109" s="4">
        <f t="shared" si="9"/>
        <v>606124</v>
      </c>
      <c r="I109" s="4">
        <v>832149</v>
      </c>
      <c r="J109" s="5">
        <v>1</v>
      </c>
      <c r="K109" s="4">
        <f t="shared" si="10"/>
        <v>599836</v>
      </c>
      <c r="L109" s="4">
        <f t="shared" si="11"/>
        <v>1205960</v>
      </c>
    </row>
    <row r="110" spans="1:12" s="6" customFormat="1" x14ac:dyDescent="0.2">
      <c r="A110" s="2">
        <v>1001</v>
      </c>
      <c r="B110" s="2" t="s">
        <v>12</v>
      </c>
      <c r="C110" s="3">
        <v>313</v>
      </c>
      <c r="D110" s="4">
        <v>379323.48100000003</v>
      </c>
      <c r="E110" s="4">
        <v>0</v>
      </c>
      <c r="F110" s="4">
        <v>209690</v>
      </c>
      <c r="G110" s="5">
        <v>1</v>
      </c>
      <c r="H110" s="4">
        <f t="shared" si="9"/>
        <v>0</v>
      </c>
      <c r="I110" s="4">
        <v>200947</v>
      </c>
      <c r="J110" s="5">
        <v>1</v>
      </c>
      <c r="K110" s="4">
        <f t="shared" si="10"/>
        <v>0</v>
      </c>
      <c r="L110" s="4">
        <f t="shared" si="11"/>
        <v>0</v>
      </c>
    </row>
    <row r="111" spans="1:12" s="6" customFormat="1" x14ac:dyDescent="0.2">
      <c r="A111" s="2">
        <v>11005</v>
      </c>
      <c r="B111" s="2" t="s">
        <v>36</v>
      </c>
      <c r="C111" s="3">
        <v>583.95000000000005</v>
      </c>
      <c r="D111" s="4">
        <v>584438.34615000011</v>
      </c>
      <c r="E111" s="4">
        <v>1600101.1</v>
      </c>
      <c r="F111" s="4">
        <v>449501</v>
      </c>
      <c r="G111" s="5">
        <v>0.77</v>
      </c>
      <c r="H111" s="4">
        <f t="shared" si="9"/>
        <v>0</v>
      </c>
      <c r="I111" s="4">
        <v>455449</v>
      </c>
      <c r="J111" s="5">
        <v>0.79</v>
      </c>
      <c r="K111" s="4">
        <f t="shared" si="10"/>
        <v>0</v>
      </c>
      <c r="L111" s="4">
        <f t="shared" si="11"/>
        <v>0</v>
      </c>
    </row>
    <row r="112" spans="1:12" s="6" customFormat="1" x14ac:dyDescent="0.2">
      <c r="A112" s="2">
        <v>51004</v>
      </c>
      <c r="B112" s="2" t="s">
        <v>126</v>
      </c>
      <c r="C112" s="3">
        <v>15652.010000000002</v>
      </c>
      <c r="D112" s="4">
        <v>16788821.836369999</v>
      </c>
      <c r="E112" s="4">
        <v>0</v>
      </c>
      <c r="F112" s="4">
        <v>4533529</v>
      </c>
      <c r="G112" s="5">
        <v>1</v>
      </c>
      <c r="H112" s="4">
        <f t="shared" si="9"/>
        <v>3860882</v>
      </c>
      <c r="I112" s="4">
        <v>4551194</v>
      </c>
      <c r="J112" s="5">
        <v>1</v>
      </c>
      <c r="K112" s="4">
        <f t="shared" si="10"/>
        <v>3843217</v>
      </c>
      <c r="L112" s="4">
        <f t="shared" si="11"/>
        <v>7704099</v>
      </c>
    </row>
    <row r="113" spans="1:12" s="6" customFormat="1" x14ac:dyDescent="0.2">
      <c r="A113" s="2">
        <v>56004</v>
      </c>
      <c r="B113" s="2" t="s">
        <v>139</v>
      </c>
      <c r="C113" s="3">
        <v>631.35</v>
      </c>
      <c r="D113" s="4">
        <v>1335193.4299500003</v>
      </c>
      <c r="E113" s="4">
        <v>290142.85750000004</v>
      </c>
      <c r="F113" s="4">
        <v>357337</v>
      </c>
      <c r="G113" s="5">
        <v>0.92</v>
      </c>
      <c r="H113" s="4">
        <f t="shared" si="9"/>
        <v>140368</v>
      </c>
      <c r="I113" s="4">
        <v>371584</v>
      </c>
      <c r="J113" s="5">
        <v>0.95</v>
      </c>
      <c r="K113" s="4">
        <f t="shared" si="10"/>
        <v>136141</v>
      </c>
      <c r="L113" s="4">
        <f t="shared" si="11"/>
        <v>276509</v>
      </c>
    </row>
    <row r="114" spans="1:12" s="6" customFormat="1" x14ac:dyDescent="0.2">
      <c r="A114" s="2">
        <v>54004</v>
      </c>
      <c r="B114" s="2" t="s">
        <v>133</v>
      </c>
      <c r="C114" s="3">
        <v>229</v>
      </c>
      <c r="D114" s="4">
        <v>189829.23300000001</v>
      </c>
      <c r="E114" s="4">
        <v>203412.08000000002</v>
      </c>
      <c r="F114" s="4">
        <v>119955</v>
      </c>
      <c r="G114" s="5">
        <v>0.8</v>
      </c>
      <c r="H114" s="4">
        <f t="shared" si="9"/>
        <v>0</v>
      </c>
      <c r="I114" s="4">
        <v>117448</v>
      </c>
      <c r="J114" s="5">
        <v>1</v>
      </c>
      <c r="K114" s="4">
        <f t="shared" si="10"/>
        <v>0</v>
      </c>
      <c r="L114" s="4">
        <f t="shared" si="11"/>
        <v>0</v>
      </c>
    </row>
    <row r="115" spans="1:12" s="6" customFormat="1" x14ac:dyDescent="0.2">
      <c r="A115" s="2">
        <v>39004</v>
      </c>
      <c r="B115" s="2" t="s">
        <v>94</v>
      </c>
      <c r="C115" s="3">
        <v>167</v>
      </c>
      <c r="D115" s="4">
        <v>119629.049</v>
      </c>
      <c r="E115" s="4">
        <v>207993.86</v>
      </c>
      <c r="F115" s="4">
        <v>127674</v>
      </c>
      <c r="G115" s="5">
        <v>1</v>
      </c>
      <c r="H115" s="4">
        <f t="shared" si="9"/>
        <v>0</v>
      </c>
      <c r="I115" s="4">
        <v>125120</v>
      </c>
      <c r="J115" s="5">
        <v>1</v>
      </c>
      <c r="K115" s="4">
        <f t="shared" si="10"/>
        <v>0</v>
      </c>
      <c r="L115" s="4">
        <f t="shared" si="11"/>
        <v>0</v>
      </c>
    </row>
    <row r="116" spans="1:12" s="6" customFormat="1" x14ac:dyDescent="0.2">
      <c r="A116" s="2">
        <v>55005</v>
      </c>
      <c r="B116" s="2" t="s">
        <v>137</v>
      </c>
      <c r="C116" s="3">
        <v>203</v>
      </c>
      <c r="D116" s="4">
        <v>139816.041</v>
      </c>
      <c r="E116" s="4">
        <v>255919.22999999998</v>
      </c>
      <c r="F116" s="4">
        <v>258122</v>
      </c>
      <c r="G116" s="5">
        <v>0.06</v>
      </c>
      <c r="H116" s="4">
        <f t="shared" si="9"/>
        <v>0</v>
      </c>
      <c r="I116" s="4">
        <v>249087</v>
      </c>
      <c r="J116" s="5">
        <v>0.2</v>
      </c>
      <c r="K116" s="4">
        <f t="shared" si="10"/>
        <v>0</v>
      </c>
      <c r="L116" s="4">
        <f t="shared" si="11"/>
        <v>0</v>
      </c>
    </row>
    <row r="117" spans="1:12" s="6" customFormat="1" x14ac:dyDescent="0.2">
      <c r="A117" s="2">
        <v>4003</v>
      </c>
      <c r="B117" s="2" t="s">
        <v>20</v>
      </c>
      <c r="C117" s="3">
        <v>267</v>
      </c>
      <c r="D117" s="4">
        <v>347969.07900000009</v>
      </c>
      <c r="E117" s="4">
        <v>133860.25</v>
      </c>
      <c r="F117" s="4">
        <v>233817</v>
      </c>
      <c r="G117" s="5">
        <v>1</v>
      </c>
      <c r="H117" s="4">
        <f t="shared" si="9"/>
        <v>0</v>
      </c>
      <c r="I117" s="4">
        <v>237958</v>
      </c>
      <c r="J117" s="5">
        <v>1</v>
      </c>
      <c r="K117" s="4">
        <f t="shared" si="10"/>
        <v>0</v>
      </c>
      <c r="L117" s="4">
        <f t="shared" si="11"/>
        <v>0</v>
      </c>
    </row>
    <row r="118" spans="1:12" s="6" customFormat="1" x14ac:dyDescent="0.2">
      <c r="A118" s="2">
        <v>62005</v>
      </c>
      <c r="B118" s="2" t="s">
        <v>154</v>
      </c>
      <c r="C118" s="3">
        <v>218.93</v>
      </c>
      <c r="D118" s="4">
        <v>159510.34641</v>
      </c>
      <c r="E118" s="4">
        <v>168683.71000000002</v>
      </c>
      <c r="F118" s="4">
        <v>347481</v>
      </c>
      <c r="G118" s="5">
        <v>0.36</v>
      </c>
      <c r="H118" s="4">
        <f t="shared" si="9"/>
        <v>0</v>
      </c>
      <c r="I118" s="4">
        <v>374836</v>
      </c>
      <c r="J118" s="5">
        <v>0.44</v>
      </c>
      <c r="K118" s="4">
        <f t="shared" si="10"/>
        <v>0</v>
      </c>
      <c r="L118" s="4">
        <f t="shared" si="11"/>
        <v>0</v>
      </c>
    </row>
    <row r="119" spans="1:12" s="6" customFormat="1" x14ac:dyDescent="0.2">
      <c r="A119" s="2">
        <v>49005</v>
      </c>
      <c r="B119" s="2" t="s">
        <v>118</v>
      </c>
      <c r="C119" s="3">
        <v>26786.036000000004</v>
      </c>
      <c r="D119" s="4">
        <v>34620104.402532004</v>
      </c>
      <c r="E119" s="4">
        <v>0</v>
      </c>
      <c r="F119" s="4">
        <v>6862241</v>
      </c>
      <c r="G119" s="5">
        <v>1</v>
      </c>
      <c r="H119" s="4">
        <f t="shared" si="9"/>
        <v>10447811</v>
      </c>
      <c r="I119" s="4">
        <v>6917876</v>
      </c>
      <c r="J119" s="5">
        <v>1</v>
      </c>
      <c r="K119" s="4">
        <f t="shared" si="10"/>
        <v>10392176</v>
      </c>
      <c r="L119" s="4">
        <f t="shared" si="11"/>
        <v>20839987</v>
      </c>
    </row>
    <row r="120" spans="1:12" s="6" customFormat="1" x14ac:dyDescent="0.2">
      <c r="A120" s="2">
        <v>5005</v>
      </c>
      <c r="B120" s="2" t="s">
        <v>23</v>
      </c>
      <c r="C120" s="3">
        <v>722.84000000000015</v>
      </c>
      <c r="D120" s="4">
        <v>665458.10308000003</v>
      </c>
      <c r="E120" s="4">
        <v>0</v>
      </c>
      <c r="F120" s="4">
        <v>262864</v>
      </c>
      <c r="G120" s="5">
        <v>1</v>
      </c>
      <c r="H120" s="4">
        <f t="shared" si="9"/>
        <v>69865</v>
      </c>
      <c r="I120" s="4">
        <v>261628</v>
      </c>
      <c r="J120" s="5">
        <v>1</v>
      </c>
      <c r="K120" s="4">
        <f t="shared" si="10"/>
        <v>71101</v>
      </c>
      <c r="L120" s="4">
        <f t="shared" si="11"/>
        <v>140966</v>
      </c>
    </row>
    <row r="121" spans="1:12" s="6" customFormat="1" x14ac:dyDescent="0.2">
      <c r="A121" s="2">
        <v>54002</v>
      </c>
      <c r="B121" s="2" t="s">
        <v>132</v>
      </c>
      <c r="C121" s="3">
        <v>916</v>
      </c>
      <c r="D121" s="4">
        <v>1016548.3920000001</v>
      </c>
      <c r="E121" s="4">
        <v>0</v>
      </c>
      <c r="F121" s="4">
        <v>414544</v>
      </c>
      <c r="G121" s="5">
        <v>1</v>
      </c>
      <c r="H121" s="4">
        <f t="shared" si="9"/>
        <v>93730</v>
      </c>
      <c r="I121" s="4">
        <v>411625</v>
      </c>
      <c r="J121" s="5">
        <v>1</v>
      </c>
      <c r="K121" s="4">
        <f t="shared" si="10"/>
        <v>96649</v>
      </c>
      <c r="L121" s="4">
        <f t="shared" si="11"/>
        <v>190379</v>
      </c>
    </row>
    <row r="122" spans="1:12" s="6" customFormat="1" x14ac:dyDescent="0.2">
      <c r="A122" s="2">
        <v>15003</v>
      </c>
      <c r="B122" s="2" t="s">
        <v>47</v>
      </c>
      <c r="C122" s="3">
        <v>176</v>
      </c>
      <c r="D122" s="4">
        <v>382753.53200000001</v>
      </c>
      <c r="E122" s="4">
        <v>0</v>
      </c>
      <c r="F122" s="4">
        <v>6161</v>
      </c>
      <c r="G122" s="5">
        <v>1</v>
      </c>
      <c r="H122" s="4">
        <f t="shared" si="9"/>
        <v>185216</v>
      </c>
      <c r="I122" s="4">
        <v>6826</v>
      </c>
      <c r="J122" s="5">
        <v>1</v>
      </c>
      <c r="K122" s="4">
        <f t="shared" si="10"/>
        <v>184551</v>
      </c>
      <c r="L122" s="4">
        <f t="shared" si="11"/>
        <v>369767</v>
      </c>
    </row>
    <row r="123" spans="1:12" s="6" customFormat="1" x14ac:dyDescent="0.2">
      <c r="A123" s="2">
        <v>26005</v>
      </c>
      <c r="B123" s="2" t="s">
        <v>71</v>
      </c>
      <c r="C123" s="3">
        <v>103</v>
      </c>
      <c r="D123" s="4">
        <v>140175.111</v>
      </c>
      <c r="E123" s="4">
        <v>167391.38</v>
      </c>
      <c r="F123" s="4">
        <v>85676</v>
      </c>
      <c r="G123" s="5">
        <v>1</v>
      </c>
      <c r="H123" s="4">
        <f t="shared" si="9"/>
        <v>0</v>
      </c>
      <c r="I123" s="4">
        <v>92675</v>
      </c>
      <c r="J123" s="5">
        <v>1</v>
      </c>
      <c r="K123" s="4">
        <f t="shared" si="10"/>
        <v>0</v>
      </c>
      <c r="L123" s="4">
        <f t="shared" si="11"/>
        <v>0</v>
      </c>
    </row>
    <row r="124" spans="1:12" s="6" customFormat="1" x14ac:dyDescent="0.2">
      <c r="A124" s="2">
        <v>40002</v>
      </c>
      <c r="B124" s="2" t="s">
        <v>97</v>
      </c>
      <c r="C124" s="3">
        <v>2482.5299999999997</v>
      </c>
      <c r="D124" s="4">
        <v>2297823.8696099999</v>
      </c>
      <c r="E124" s="4">
        <v>0</v>
      </c>
      <c r="F124" s="4">
        <v>814728</v>
      </c>
      <c r="G124" s="5">
        <v>1</v>
      </c>
      <c r="H124" s="4">
        <f t="shared" si="9"/>
        <v>334184</v>
      </c>
      <c r="I124" s="4">
        <v>818130</v>
      </c>
      <c r="J124" s="5">
        <v>1</v>
      </c>
      <c r="K124" s="4">
        <f t="shared" si="10"/>
        <v>330782</v>
      </c>
      <c r="L124" s="4">
        <f t="shared" si="11"/>
        <v>664966</v>
      </c>
    </row>
    <row r="125" spans="1:12" s="6" customFormat="1" x14ac:dyDescent="0.2">
      <c r="A125" s="2">
        <v>57001</v>
      </c>
      <c r="B125" s="2" t="s">
        <v>142</v>
      </c>
      <c r="C125" s="3">
        <v>446.6</v>
      </c>
      <c r="D125" s="4">
        <v>525439.67420000001</v>
      </c>
      <c r="E125" s="4">
        <v>204794.79499999998</v>
      </c>
      <c r="F125" s="4">
        <v>336405</v>
      </c>
      <c r="G125" s="5">
        <v>1</v>
      </c>
      <c r="H125" s="4">
        <f t="shared" si="9"/>
        <v>0</v>
      </c>
      <c r="I125" s="4">
        <v>348397</v>
      </c>
      <c r="J125" s="5">
        <v>1</v>
      </c>
      <c r="K125" s="4">
        <f t="shared" si="10"/>
        <v>0</v>
      </c>
      <c r="L125" s="4">
        <f t="shared" si="11"/>
        <v>0</v>
      </c>
    </row>
    <row r="126" spans="1:12" s="6" customFormat="1" x14ac:dyDescent="0.2">
      <c r="A126" s="2">
        <v>54006</v>
      </c>
      <c r="B126" s="2" t="s">
        <v>134</v>
      </c>
      <c r="C126" s="3">
        <v>143</v>
      </c>
      <c r="D126" s="4">
        <v>147365.611</v>
      </c>
      <c r="E126" s="4">
        <v>40589.94</v>
      </c>
      <c r="F126" s="4">
        <v>81453</v>
      </c>
      <c r="G126" s="5">
        <v>1</v>
      </c>
      <c r="H126" s="4">
        <f t="shared" si="9"/>
        <v>0</v>
      </c>
      <c r="I126" s="4">
        <v>79910</v>
      </c>
      <c r="J126" s="5">
        <v>1</v>
      </c>
      <c r="K126" s="4">
        <f t="shared" si="10"/>
        <v>0</v>
      </c>
      <c r="L126" s="4">
        <f t="shared" si="11"/>
        <v>0</v>
      </c>
    </row>
    <row r="127" spans="1:12" s="6" customFormat="1" x14ac:dyDescent="0.2">
      <c r="A127" s="2">
        <v>41005</v>
      </c>
      <c r="B127" s="2" t="s">
        <v>101</v>
      </c>
      <c r="C127" s="3">
        <v>1748.95</v>
      </c>
      <c r="D127" s="4">
        <v>1953418.3211500002</v>
      </c>
      <c r="E127" s="4">
        <v>0</v>
      </c>
      <c r="F127" s="4">
        <v>325226</v>
      </c>
      <c r="G127" s="5">
        <v>1</v>
      </c>
      <c r="H127" s="4">
        <f t="shared" si="9"/>
        <v>651483</v>
      </c>
      <c r="I127" s="4">
        <v>331367</v>
      </c>
      <c r="J127" s="5">
        <v>1</v>
      </c>
      <c r="K127" s="4">
        <f t="shared" si="10"/>
        <v>645342</v>
      </c>
      <c r="L127" s="4">
        <f t="shared" si="11"/>
        <v>1296825</v>
      </c>
    </row>
    <row r="128" spans="1:12" s="6" customFormat="1" x14ac:dyDescent="0.2">
      <c r="A128" s="2">
        <v>20003</v>
      </c>
      <c r="B128" s="2" t="s">
        <v>57</v>
      </c>
      <c r="C128" s="3">
        <v>341</v>
      </c>
      <c r="D128" s="4">
        <v>347107.90700000001</v>
      </c>
      <c r="E128" s="4">
        <v>0</v>
      </c>
      <c r="F128" s="4">
        <v>122408</v>
      </c>
      <c r="G128" s="5">
        <v>1</v>
      </c>
      <c r="H128" s="4">
        <f t="shared" si="9"/>
        <v>51146</v>
      </c>
      <c r="I128" s="4">
        <v>131421</v>
      </c>
      <c r="J128" s="5">
        <v>1</v>
      </c>
      <c r="K128" s="4">
        <f t="shared" si="10"/>
        <v>42133</v>
      </c>
      <c r="L128" s="4">
        <f t="shared" si="11"/>
        <v>93279</v>
      </c>
    </row>
    <row r="129" spans="1:12" s="6" customFormat="1" x14ac:dyDescent="0.2">
      <c r="A129" s="2">
        <v>66001</v>
      </c>
      <c r="B129" s="2" t="s">
        <v>160</v>
      </c>
      <c r="C129" s="3">
        <v>2103.0099999999998</v>
      </c>
      <c r="D129" s="4">
        <v>2129530.25337</v>
      </c>
      <c r="E129" s="4">
        <v>0</v>
      </c>
      <c r="F129" s="4">
        <v>113515</v>
      </c>
      <c r="G129" s="5">
        <v>1</v>
      </c>
      <c r="H129" s="4">
        <v>951250</v>
      </c>
      <c r="I129" s="4">
        <v>118151</v>
      </c>
      <c r="J129" s="5">
        <v>1</v>
      </c>
      <c r="K129" s="4">
        <v>946614</v>
      </c>
      <c r="L129" s="4">
        <v>1897864</v>
      </c>
    </row>
    <row r="130" spans="1:12" s="6" customFormat="1" x14ac:dyDescent="0.2">
      <c r="A130" s="2">
        <v>49006</v>
      </c>
      <c r="B130" s="2" t="s">
        <v>119</v>
      </c>
      <c r="C130" s="3">
        <v>953</v>
      </c>
      <c r="D130" s="4">
        <v>905181.47100000014</v>
      </c>
      <c r="E130" s="4">
        <v>0</v>
      </c>
      <c r="F130" s="4">
        <v>342875</v>
      </c>
      <c r="G130" s="5">
        <v>1</v>
      </c>
      <c r="H130" s="4">
        <f t="shared" ref="H130:H150" si="12">IF((((0.5*D130-F130)*G130)-(E130*0.5))&lt;0,0,ROUND((((0.5*D130-F130)*G130)-(E130*0.5)),0))</f>
        <v>109716</v>
      </c>
      <c r="I130" s="4">
        <v>343373</v>
      </c>
      <c r="J130" s="5">
        <v>1</v>
      </c>
      <c r="K130" s="4">
        <f t="shared" ref="K130:K150" si="13">IF((((0.5*D130-I130)*J130)-(E130*0.5))&lt;0,0,ROUND((((0.5*D130-I130)*J130)-(E130*0.5)),0))</f>
        <v>109218</v>
      </c>
      <c r="L130" s="4">
        <f t="shared" ref="L130:L150" si="14">H130+K130</f>
        <v>218934</v>
      </c>
    </row>
    <row r="131" spans="1:12" s="6" customFormat="1" x14ac:dyDescent="0.2">
      <c r="A131" s="2">
        <v>33005</v>
      </c>
      <c r="B131" s="2" t="s">
        <v>84</v>
      </c>
      <c r="C131" s="3">
        <v>184</v>
      </c>
      <c r="D131" s="4">
        <v>223395.63800000001</v>
      </c>
      <c r="E131" s="4">
        <v>180304.09000000003</v>
      </c>
      <c r="F131" s="4">
        <v>226140</v>
      </c>
      <c r="G131" s="5">
        <v>1</v>
      </c>
      <c r="H131" s="4">
        <f t="shared" si="12"/>
        <v>0</v>
      </c>
      <c r="I131" s="4">
        <v>224014</v>
      </c>
      <c r="J131" s="5">
        <v>1</v>
      </c>
      <c r="K131" s="4">
        <f t="shared" si="13"/>
        <v>0</v>
      </c>
      <c r="L131" s="4">
        <f t="shared" si="14"/>
        <v>0</v>
      </c>
    </row>
    <row r="132" spans="1:12" s="6" customFormat="1" x14ac:dyDescent="0.2">
      <c r="A132" s="2">
        <v>13001</v>
      </c>
      <c r="B132" s="2" t="s">
        <v>39</v>
      </c>
      <c r="C132" s="3">
        <v>1333.83</v>
      </c>
      <c r="D132" s="4">
        <v>1219592.7977099998</v>
      </c>
      <c r="E132" s="4">
        <v>350431.01750000002</v>
      </c>
      <c r="F132" s="4">
        <v>457135</v>
      </c>
      <c r="G132" s="5">
        <v>1</v>
      </c>
      <c r="H132" s="4">
        <f t="shared" si="12"/>
        <v>0</v>
      </c>
      <c r="I132" s="4">
        <v>465120</v>
      </c>
      <c r="J132" s="5">
        <v>1</v>
      </c>
      <c r="K132" s="4">
        <f t="shared" si="13"/>
        <v>0</v>
      </c>
      <c r="L132" s="4">
        <f t="shared" si="14"/>
        <v>0</v>
      </c>
    </row>
    <row r="133" spans="1:12" s="6" customFormat="1" x14ac:dyDescent="0.2">
      <c r="A133" s="2">
        <v>60006</v>
      </c>
      <c r="B133" s="2" t="s">
        <v>149</v>
      </c>
      <c r="C133" s="3">
        <v>384</v>
      </c>
      <c r="D133" s="4">
        <v>364227.91800000001</v>
      </c>
      <c r="E133" s="4">
        <v>508020.82750000001</v>
      </c>
      <c r="F133" s="4">
        <v>250384</v>
      </c>
      <c r="G133" s="5">
        <v>1</v>
      </c>
      <c r="H133" s="4">
        <f t="shared" si="12"/>
        <v>0</v>
      </c>
      <c r="I133" s="4">
        <v>251394</v>
      </c>
      <c r="J133" s="5">
        <v>1</v>
      </c>
      <c r="K133" s="4">
        <f t="shared" si="13"/>
        <v>0</v>
      </c>
      <c r="L133" s="4">
        <f t="shared" si="14"/>
        <v>0</v>
      </c>
    </row>
    <row r="134" spans="1:12" s="6" customFormat="1" x14ac:dyDescent="0.2">
      <c r="A134" s="2">
        <v>11004</v>
      </c>
      <c r="B134" s="2" t="s">
        <v>35</v>
      </c>
      <c r="C134" s="3">
        <v>859.25</v>
      </c>
      <c r="D134" s="4">
        <v>1142275.65225</v>
      </c>
      <c r="E134" s="4">
        <v>12347.537499999977</v>
      </c>
      <c r="F134" s="4">
        <v>240708</v>
      </c>
      <c r="G134" s="5">
        <v>1</v>
      </c>
      <c r="H134" s="4">
        <f t="shared" si="12"/>
        <v>324256</v>
      </c>
      <c r="I134" s="4">
        <v>239736</v>
      </c>
      <c r="J134" s="5">
        <v>1</v>
      </c>
      <c r="K134" s="4">
        <f t="shared" si="13"/>
        <v>325228</v>
      </c>
      <c r="L134" s="4">
        <f t="shared" si="14"/>
        <v>649484</v>
      </c>
    </row>
    <row r="135" spans="1:12" s="6" customFormat="1" x14ac:dyDescent="0.2">
      <c r="A135" s="2">
        <v>51005</v>
      </c>
      <c r="B135" s="2" t="s">
        <v>127</v>
      </c>
      <c r="C135" s="3">
        <v>249</v>
      </c>
      <c r="D135" s="4">
        <v>164502.48300000001</v>
      </c>
      <c r="E135" s="4">
        <v>546622.81000000006</v>
      </c>
      <c r="F135" s="4">
        <v>174504</v>
      </c>
      <c r="G135" s="5">
        <v>0.78</v>
      </c>
      <c r="H135" s="4">
        <f t="shared" si="12"/>
        <v>0</v>
      </c>
      <c r="I135" s="4">
        <v>186487</v>
      </c>
      <c r="J135" s="5">
        <v>0</v>
      </c>
      <c r="K135" s="4">
        <f t="shared" si="13"/>
        <v>0</v>
      </c>
      <c r="L135" s="4">
        <f t="shared" si="14"/>
        <v>0</v>
      </c>
    </row>
    <row r="136" spans="1:12" s="6" customFormat="1" x14ac:dyDescent="0.2">
      <c r="A136" s="2">
        <v>6005</v>
      </c>
      <c r="B136" s="2" t="s">
        <v>27</v>
      </c>
      <c r="C136" s="3">
        <v>333</v>
      </c>
      <c r="D136" s="4">
        <v>292210.891</v>
      </c>
      <c r="E136" s="4">
        <v>133225.56</v>
      </c>
      <c r="F136" s="4">
        <v>179928</v>
      </c>
      <c r="G136" s="5">
        <v>0.69</v>
      </c>
      <c r="H136" s="4">
        <f t="shared" si="12"/>
        <v>0</v>
      </c>
      <c r="I136" s="4">
        <v>188829</v>
      </c>
      <c r="J136" s="5">
        <v>0.71</v>
      </c>
      <c r="K136" s="4">
        <f t="shared" si="13"/>
        <v>0</v>
      </c>
      <c r="L136" s="4">
        <f t="shared" si="14"/>
        <v>0</v>
      </c>
    </row>
    <row r="137" spans="1:12" s="6" customFormat="1" x14ac:dyDescent="0.2">
      <c r="A137" s="2">
        <v>14004</v>
      </c>
      <c r="B137" s="2" t="s">
        <v>43</v>
      </c>
      <c r="C137" s="3">
        <v>4476.6000000000004</v>
      </c>
      <c r="D137" s="4">
        <v>4953419.9742000001</v>
      </c>
      <c r="E137" s="4">
        <v>0</v>
      </c>
      <c r="F137" s="4">
        <v>1311073</v>
      </c>
      <c r="G137" s="5">
        <v>1</v>
      </c>
      <c r="H137" s="4">
        <f t="shared" si="12"/>
        <v>1165637</v>
      </c>
      <c r="I137" s="4">
        <v>1329506</v>
      </c>
      <c r="J137" s="5">
        <v>1</v>
      </c>
      <c r="K137" s="4">
        <f t="shared" si="13"/>
        <v>1147204</v>
      </c>
      <c r="L137" s="4">
        <f t="shared" si="14"/>
        <v>2312841</v>
      </c>
    </row>
    <row r="138" spans="1:12" s="6" customFormat="1" x14ac:dyDescent="0.2">
      <c r="A138" s="2">
        <v>18003</v>
      </c>
      <c r="B138" s="2" t="s">
        <v>53</v>
      </c>
      <c r="C138" s="3">
        <v>174</v>
      </c>
      <c r="D138" s="4">
        <v>158368.13800000001</v>
      </c>
      <c r="E138" s="4">
        <v>0</v>
      </c>
      <c r="F138" s="4">
        <v>107214</v>
      </c>
      <c r="G138" s="5">
        <v>0.83</v>
      </c>
      <c r="H138" s="4">
        <f t="shared" si="12"/>
        <v>0</v>
      </c>
      <c r="I138" s="4">
        <v>113412</v>
      </c>
      <c r="J138" s="5">
        <v>1</v>
      </c>
      <c r="K138" s="4">
        <f t="shared" si="13"/>
        <v>0</v>
      </c>
      <c r="L138" s="4">
        <f t="shared" si="14"/>
        <v>0</v>
      </c>
    </row>
    <row r="139" spans="1:12" s="6" customFormat="1" x14ac:dyDescent="0.2">
      <c r="A139" s="2">
        <v>14005</v>
      </c>
      <c r="B139" s="2" t="s">
        <v>44</v>
      </c>
      <c r="C139" s="3">
        <v>257</v>
      </c>
      <c r="D139" s="4">
        <v>263379.049</v>
      </c>
      <c r="E139" s="4">
        <v>0</v>
      </c>
      <c r="F139" s="4">
        <v>162480</v>
      </c>
      <c r="G139" s="5">
        <v>0.92</v>
      </c>
      <c r="H139" s="4">
        <f t="shared" si="12"/>
        <v>0</v>
      </c>
      <c r="I139" s="4">
        <v>157059</v>
      </c>
      <c r="J139" s="5">
        <v>1</v>
      </c>
      <c r="K139" s="4">
        <f t="shared" si="13"/>
        <v>0</v>
      </c>
      <c r="L139" s="4">
        <f t="shared" si="14"/>
        <v>0</v>
      </c>
    </row>
    <row r="140" spans="1:12" s="6" customFormat="1" x14ac:dyDescent="0.2">
      <c r="A140" s="2">
        <v>18005</v>
      </c>
      <c r="B140" s="2" t="s">
        <v>54</v>
      </c>
      <c r="C140" s="3">
        <v>560</v>
      </c>
      <c r="D140" s="4">
        <v>672533.76</v>
      </c>
      <c r="E140" s="4">
        <v>152486.64249999999</v>
      </c>
      <c r="F140" s="4">
        <v>399658</v>
      </c>
      <c r="G140" s="5">
        <v>1</v>
      </c>
      <c r="H140" s="4">
        <f t="shared" si="12"/>
        <v>0</v>
      </c>
      <c r="I140" s="4">
        <v>399936</v>
      </c>
      <c r="J140" s="5">
        <v>1</v>
      </c>
      <c r="K140" s="4">
        <f t="shared" si="13"/>
        <v>0</v>
      </c>
      <c r="L140" s="4">
        <f t="shared" si="14"/>
        <v>0</v>
      </c>
    </row>
    <row r="141" spans="1:12" s="6" customFormat="1" x14ac:dyDescent="0.2">
      <c r="A141" s="2">
        <v>36002</v>
      </c>
      <c r="B141" s="2" t="s">
        <v>87</v>
      </c>
      <c r="C141" s="3">
        <v>342</v>
      </c>
      <c r="D141" s="4">
        <v>321392.58400000003</v>
      </c>
      <c r="E141" s="4">
        <v>405079.78500000003</v>
      </c>
      <c r="F141" s="4">
        <v>415555</v>
      </c>
      <c r="G141" s="5">
        <v>0.66</v>
      </c>
      <c r="H141" s="4">
        <f t="shared" si="12"/>
        <v>0</v>
      </c>
      <c r="I141" s="4">
        <v>415119</v>
      </c>
      <c r="J141" s="5">
        <v>0.66</v>
      </c>
      <c r="K141" s="4">
        <f t="shared" si="13"/>
        <v>0</v>
      </c>
      <c r="L141" s="4">
        <f t="shared" si="14"/>
        <v>0</v>
      </c>
    </row>
    <row r="142" spans="1:12" s="6" customFormat="1" x14ac:dyDescent="0.2">
      <c r="A142" s="2">
        <v>49007</v>
      </c>
      <c r="B142" s="2" t="s">
        <v>120</v>
      </c>
      <c r="C142" s="3">
        <v>1393.3999999999999</v>
      </c>
      <c r="D142" s="4">
        <v>1262671.0758</v>
      </c>
      <c r="E142" s="4">
        <v>0</v>
      </c>
      <c r="F142" s="4">
        <v>371951</v>
      </c>
      <c r="G142" s="5">
        <v>1</v>
      </c>
      <c r="H142" s="4">
        <f t="shared" si="12"/>
        <v>259385</v>
      </c>
      <c r="I142" s="4">
        <v>385726</v>
      </c>
      <c r="J142" s="5">
        <v>1</v>
      </c>
      <c r="K142" s="4">
        <f t="shared" si="13"/>
        <v>245610</v>
      </c>
      <c r="L142" s="4">
        <f t="shared" si="14"/>
        <v>504995</v>
      </c>
    </row>
    <row r="143" spans="1:12" s="6" customFormat="1" x14ac:dyDescent="0.2">
      <c r="A143" s="2">
        <v>1003</v>
      </c>
      <c r="B143" s="2" t="s">
        <v>13</v>
      </c>
      <c r="C143" s="3">
        <v>113</v>
      </c>
      <c r="D143" s="4">
        <v>114979.74100000001</v>
      </c>
      <c r="E143" s="4">
        <v>160002.67000000001</v>
      </c>
      <c r="F143" s="4">
        <v>158249</v>
      </c>
      <c r="G143" s="5">
        <v>0.38</v>
      </c>
      <c r="H143" s="4">
        <f t="shared" si="12"/>
        <v>0</v>
      </c>
      <c r="I143" s="4">
        <v>154521</v>
      </c>
      <c r="J143" s="5">
        <v>0.4</v>
      </c>
      <c r="K143" s="4">
        <f t="shared" si="13"/>
        <v>0</v>
      </c>
      <c r="L143" s="4">
        <f t="shared" si="14"/>
        <v>0</v>
      </c>
    </row>
    <row r="144" spans="1:12" s="6" customFormat="1" x14ac:dyDescent="0.2">
      <c r="A144" s="2">
        <v>47001</v>
      </c>
      <c r="B144" s="2" t="s">
        <v>112</v>
      </c>
      <c r="C144" s="3">
        <v>431</v>
      </c>
      <c r="D144" s="4">
        <v>385440.58700000006</v>
      </c>
      <c r="E144" s="4">
        <v>0</v>
      </c>
      <c r="F144" s="4">
        <v>92097</v>
      </c>
      <c r="G144" s="5">
        <v>1</v>
      </c>
      <c r="H144" s="4">
        <f t="shared" si="12"/>
        <v>100623</v>
      </c>
      <c r="I144" s="4">
        <v>95910</v>
      </c>
      <c r="J144" s="5">
        <v>1</v>
      </c>
      <c r="K144" s="4">
        <f t="shared" si="13"/>
        <v>96810</v>
      </c>
      <c r="L144" s="4">
        <f t="shared" si="14"/>
        <v>197433</v>
      </c>
    </row>
    <row r="145" spans="1:12" s="6" customFormat="1" x14ac:dyDescent="0.2">
      <c r="A145" s="2">
        <v>12003</v>
      </c>
      <c r="B145" s="2" t="s">
        <v>38</v>
      </c>
      <c r="C145" s="3">
        <v>227</v>
      </c>
      <c r="D145" s="4">
        <v>227664.19900000002</v>
      </c>
      <c r="E145" s="4">
        <v>151763.91</v>
      </c>
      <c r="F145" s="4">
        <v>231583</v>
      </c>
      <c r="G145" s="5">
        <v>0.31</v>
      </c>
      <c r="H145" s="4">
        <f t="shared" si="12"/>
        <v>0</v>
      </c>
      <c r="I145" s="4">
        <v>236412</v>
      </c>
      <c r="J145" s="5">
        <v>0.52</v>
      </c>
      <c r="K145" s="4">
        <f t="shared" si="13"/>
        <v>0</v>
      </c>
      <c r="L145" s="4">
        <f t="shared" si="14"/>
        <v>0</v>
      </c>
    </row>
    <row r="146" spans="1:12" s="6" customFormat="1" x14ac:dyDescent="0.2">
      <c r="A146" s="2">
        <v>54007</v>
      </c>
      <c r="B146" s="2" t="s">
        <v>135</v>
      </c>
      <c r="C146" s="3">
        <v>214</v>
      </c>
      <c r="D146" s="4">
        <v>223392.63800000004</v>
      </c>
      <c r="E146" s="4">
        <v>0</v>
      </c>
      <c r="F146" s="4">
        <v>122356</v>
      </c>
      <c r="G146" s="5">
        <v>1</v>
      </c>
      <c r="H146" s="4">
        <f t="shared" si="12"/>
        <v>0</v>
      </c>
      <c r="I146" s="4">
        <v>118723</v>
      </c>
      <c r="J146" s="5">
        <v>1</v>
      </c>
      <c r="K146" s="4">
        <f t="shared" si="13"/>
        <v>0</v>
      </c>
      <c r="L146" s="4">
        <f t="shared" si="14"/>
        <v>0</v>
      </c>
    </row>
    <row r="147" spans="1:12" s="6" customFormat="1" x14ac:dyDescent="0.2">
      <c r="A147" s="2">
        <v>59002</v>
      </c>
      <c r="B147" s="2" t="s">
        <v>144</v>
      </c>
      <c r="C147" s="3">
        <v>723</v>
      </c>
      <c r="D147" s="4">
        <v>612741.69099999988</v>
      </c>
      <c r="E147" s="4">
        <v>893998.03750000021</v>
      </c>
      <c r="F147" s="4">
        <v>505569</v>
      </c>
      <c r="G147" s="5">
        <v>0.84</v>
      </c>
      <c r="H147" s="4">
        <f t="shared" si="12"/>
        <v>0</v>
      </c>
      <c r="I147" s="4">
        <v>489618</v>
      </c>
      <c r="J147" s="5">
        <v>0.87</v>
      </c>
      <c r="K147" s="4">
        <f t="shared" si="13"/>
        <v>0</v>
      </c>
      <c r="L147" s="4">
        <f t="shared" si="14"/>
        <v>0</v>
      </c>
    </row>
    <row r="148" spans="1:12" s="6" customFormat="1" x14ac:dyDescent="0.2">
      <c r="A148" s="2">
        <v>2006</v>
      </c>
      <c r="B148" s="2" t="s">
        <v>16</v>
      </c>
      <c r="C148" s="3">
        <v>367</v>
      </c>
      <c r="D148" s="4">
        <v>442985.27900000004</v>
      </c>
      <c r="E148" s="4">
        <v>280814.505</v>
      </c>
      <c r="F148" s="4">
        <v>313427</v>
      </c>
      <c r="G148" s="5">
        <v>1</v>
      </c>
      <c r="H148" s="4">
        <f t="shared" si="12"/>
        <v>0</v>
      </c>
      <c r="I148" s="4">
        <v>311748</v>
      </c>
      <c r="J148" s="5">
        <v>1</v>
      </c>
      <c r="K148" s="4">
        <f t="shared" si="13"/>
        <v>0</v>
      </c>
      <c r="L148" s="4">
        <f t="shared" si="14"/>
        <v>0</v>
      </c>
    </row>
    <row r="149" spans="1:12" s="6" customFormat="1" x14ac:dyDescent="0.2">
      <c r="A149" s="2">
        <v>55004</v>
      </c>
      <c r="B149" s="2" t="s">
        <v>136</v>
      </c>
      <c r="C149" s="3">
        <v>224</v>
      </c>
      <c r="D149" s="4">
        <v>195159.17800000001</v>
      </c>
      <c r="E149" s="4">
        <v>283400.24</v>
      </c>
      <c r="F149" s="4">
        <v>146072</v>
      </c>
      <c r="G149" s="5">
        <v>0.77</v>
      </c>
      <c r="H149" s="4">
        <f t="shared" si="12"/>
        <v>0</v>
      </c>
      <c r="I149" s="4">
        <v>140789</v>
      </c>
      <c r="J149" s="5">
        <v>1</v>
      </c>
      <c r="K149" s="4">
        <f t="shared" si="13"/>
        <v>0</v>
      </c>
      <c r="L149" s="4">
        <f t="shared" si="14"/>
        <v>0</v>
      </c>
    </row>
    <row r="150" spans="1:12" s="6" customFormat="1" x14ac:dyDescent="0.2">
      <c r="A150" s="2">
        <v>63003</v>
      </c>
      <c r="B150" s="2" t="s">
        <v>157</v>
      </c>
      <c r="C150" s="3">
        <v>3050.4100000000003</v>
      </c>
      <c r="D150" s="4">
        <v>3333118.0271700001</v>
      </c>
      <c r="E150" s="4">
        <v>54754.060000000056</v>
      </c>
      <c r="F150" s="4">
        <v>901153</v>
      </c>
      <c r="G150" s="5">
        <v>1</v>
      </c>
      <c r="H150" s="4">
        <f t="shared" si="12"/>
        <v>738029</v>
      </c>
      <c r="I150" s="4">
        <v>912630</v>
      </c>
      <c r="J150" s="5">
        <v>1</v>
      </c>
      <c r="K150" s="4">
        <f t="shared" si="13"/>
        <v>726552</v>
      </c>
      <c r="L150" s="4">
        <f t="shared" si="14"/>
        <v>1464581</v>
      </c>
    </row>
    <row r="151" spans="1:12" s="6" customFormat="1" ht="26.25" customHeight="1" x14ac:dyDescent="0.2">
      <c r="A151" s="8"/>
      <c r="B151" s="9"/>
      <c r="C151" s="10"/>
      <c r="D151" s="11">
        <f>SUM(D2:D150)</f>
        <v>159332889.09010211</v>
      </c>
      <c r="E151" s="11">
        <f t="shared" ref="E151:F151" si="15">SUM(E2:E150)</f>
        <v>24973892.592500005</v>
      </c>
      <c r="F151" s="11">
        <f t="shared" si="15"/>
        <v>58568223</v>
      </c>
      <c r="G151" s="8"/>
      <c r="H151" s="11">
        <f>SUM(H2:H150)</f>
        <v>31974499</v>
      </c>
      <c r="I151" s="11">
        <f>SUM(I2:I150)</f>
        <v>59599842</v>
      </c>
      <c r="J151" s="12"/>
      <c r="K151" s="11">
        <f>SUM(K2:K150)</f>
        <v>31453719</v>
      </c>
      <c r="L151" s="11">
        <f>SUM(L2:L150)</f>
        <v>63428218</v>
      </c>
    </row>
  </sheetData>
  <sortState ref="A2:L150">
    <sortCondition ref="B2:B150"/>
  </sortState>
  <printOptions gridLines="1"/>
  <pageMargins left="0.2" right="0.2" top="0.6" bottom="0.28999999999999998" header="0.17" footer="0.17"/>
  <pageSetup fitToHeight="0" orientation="landscape" horizontalDpi="4294967292" r:id="rId1"/>
  <headerFooter alignWithMargins="0">
    <oddHeader>&amp;C&amp;"-,Regular"&amp;11FY2018 Special Education Aid 
Based on Dec 2016 State Child Count</oddHeader>
    <oddFooter>&amp;R&amp;"-,Regular"&amp;8&amp;D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FY2018 SE Aid</vt:lpstr>
      <vt:lpstr>'FY2018 SE Aid'!Print_Area</vt:lpstr>
      <vt:lpstr>'FY2018 SE Aid'!Print_Titles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2018-05-24T13:08:15Z</cp:lastPrinted>
  <dcterms:created xsi:type="dcterms:W3CDTF">2018-05-24T13:04:39Z</dcterms:created>
  <dcterms:modified xsi:type="dcterms:W3CDTF">2018-06-07T12:13:36Z</dcterms:modified>
</cp:coreProperties>
</file>