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1st Half\"/>
    </mc:Choice>
  </mc:AlternateContent>
  <xr:revisionPtr revIDLastSave="0" documentId="8_{0D9F8AF7-476F-472E-A1B6-0F0DFF42DF70}" xr6:coauthVersionLast="31" xr6:coauthVersionMax="31" xr10:uidLastSave="{00000000-0000-0000-0000-000000000000}"/>
  <bookViews>
    <workbookView xWindow="0" yWindow="0" windowWidth="28800" windowHeight="11325" xr2:uid="{21980018-5FC9-493F-99BB-44B778A34A33}"/>
  </bookViews>
  <sheets>
    <sheet name="Alternative Need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'Alternative Need'!$A$5:$M$9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8" i="1"/>
  <c r="H8" i="1" s="1"/>
  <c r="J8" i="1" l="1"/>
  <c r="H6" i="1"/>
  <c r="J6" i="1" s="1"/>
  <c r="H7" i="1"/>
  <c r="J7" i="1" s="1"/>
  <c r="J9" i="1" l="1"/>
</calcChain>
</file>

<file path=xl/sharedStrings.xml><?xml version="1.0" encoding="utf-8"?>
<sst xmlns="http://schemas.openxmlformats.org/spreadsheetml/2006/main" count="21" uniqueCount="18">
  <si>
    <t>never changes</t>
  </si>
  <si>
    <t xml:space="preserve"> </t>
  </si>
  <si>
    <t>C + lesser of D or E</t>
  </si>
  <si>
    <t>District No.</t>
  </si>
  <si>
    <t>District Name</t>
  </si>
  <si>
    <t>FY2016 District Need</t>
  </si>
  <si>
    <t>FY2015 
Other Revenue</t>
  </si>
  <si>
    <t>FY2017
Other Revenue</t>
  </si>
  <si>
    <t>Alternative Need</t>
  </si>
  <si>
    <t>FY2015
 SAFE</t>
  </si>
  <si>
    <t>Alternative Per Student Need</t>
  </si>
  <si>
    <t>FY2018
 SAFE</t>
  </si>
  <si>
    <t>FY2019 Alternative Local Need</t>
  </si>
  <si>
    <t>White Lake 01-3</t>
  </si>
  <si>
    <t>Harding County 31-1</t>
  </si>
  <si>
    <t>Hoven 53-2</t>
  </si>
  <si>
    <t>FY2019 General State Aid Alternative Formula Need</t>
  </si>
  <si>
    <t>as of 11/5/2018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</si>
</sst>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0"/>
      <name val="Arial"/>
      <family val="2"/>
    </font>
    <font>
      <sz val="10"/>
      <name val="Ebrima"/>
    </font>
    <font>
      <sz val="10"/>
      <color rgb="FF002060"/>
      <name val="Ebrima"/>
    </font>
    <font>
      <sz val="10"/>
      <color rgb="FFFF0000"/>
      <name val="Ebrima"/>
    </font>
    <font>
      <sz val="8"/>
      <name val="Ebrima"/>
    </font>
    <font>
      <sz val="8"/>
      <color rgb="FF002060"/>
      <name val="Ebrima"/>
    </font>
    <font>
      <sz val="8"/>
      <color rgb="FFFF0000"/>
      <name val="Ebrima"/>
    </font>
    <font>
      <b/>
      <sz val="10"/>
      <name val="Ebrima"/>
    </font>
    <font>
      <sz val="9"/>
      <name val="Ebrima"/>
    </font>
    <font>
      <b/>
      <sz val="14"/>
      <color rgb="FF002060"/>
      <name val="Ebrima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Fill="1"/>
    <xf numFmtId="164" fontId="2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/>
    <xf numFmtId="0" fontId="4" fillId="0" borderId="0" xfId="0" applyFont="1"/>
    <xf numFmtId="0" fontId="5" fillId="0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165" fontId="6" fillId="0" borderId="0" xfId="0" applyNumberFormat="1" applyFon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/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164" fontId="2" fillId="0" borderId="2" xfId="0" applyNumberFormat="1" applyFont="1" applyFill="1" applyBorder="1"/>
    <xf numFmtId="164" fontId="2" fillId="0" borderId="2" xfId="0" applyNumberFormat="1" applyFont="1" applyBorder="1"/>
    <xf numFmtId="2" fontId="2" fillId="0" borderId="2" xfId="0" applyNumberFormat="1" applyFont="1" applyBorder="1"/>
    <xf numFmtId="165" fontId="2" fillId="0" borderId="2" xfId="0" applyNumberFormat="1" applyFont="1" applyBorder="1"/>
    <xf numFmtId="40" fontId="2" fillId="0" borderId="2" xfId="0" applyNumberFormat="1" applyFont="1" applyBorder="1"/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164" fontId="2" fillId="0" borderId="3" xfId="0" applyNumberFormat="1" applyFont="1" applyFill="1" applyBorder="1"/>
    <xf numFmtId="164" fontId="2" fillId="0" borderId="3" xfId="0" applyNumberFormat="1" applyFont="1" applyBorder="1"/>
    <xf numFmtId="2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Fill="1"/>
    <xf numFmtId="4" fontId="2" fillId="0" borderId="0" xfId="0" applyNumberFormat="1" applyFont="1" applyFill="1"/>
    <xf numFmtId="165" fontId="2" fillId="0" borderId="0" xfId="0" applyNumberFormat="1" applyFont="1"/>
    <xf numFmtId="40" fontId="3" fillId="0" borderId="0" xfId="0" applyNumberFormat="1" applyFont="1"/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47626</xdr:rowOff>
    </xdr:from>
    <xdr:to>
      <xdr:col>9</xdr:col>
      <xdr:colOff>733425</xdr:colOff>
      <xdr:row>2</xdr:row>
      <xdr:rowOff>81332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171F7-B3F3-4615-AAB3-E7607316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7525" y="47626"/>
          <a:ext cx="1914525" cy="4718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SA%20FY19%20Prelim%20Val%2011.1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EST FY2019"/>
      <sheetName val="Need Calc"/>
      <sheetName val="Alternative Need"/>
      <sheetName val="State Aid Fall Enroll"/>
      <sheetName val="ELL"/>
      <sheetName val="ARSD 24.17.03.07"/>
      <sheetName val="OTHR REV 2019"/>
      <sheetName val="Pay 2018"/>
      <sheetName val="Pay 2019"/>
      <sheetName val="Notes"/>
      <sheetName val="Gaming Adjus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35F4-80CD-49B7-97F3-BE004CF5CB8B}">
  <sheetPr>
    <pageSetUpPr fitToPage="1"/>
  </sheetPr>
  <dimension ref="A1:J10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H14" sqref="H14"/>
    </sheetView>
  </sheetViews>
  <sheetFormatPr defaultRowHeight="14.25" x14ac:dyDescent="0.25"/>
  <cols>
    <col min="1" max="1" width="7.85546875" style="1" customWidth="1"/>
    <col min="2" max="2" width="21" style="1" bestFit="1" customWidth="1"/>
    <col min="3" max="4" width="11" style="2" bestFit="1" customWidth="1"/>
    <col min="5" max="5" width="8.42578125" style="3" bestFit="1" customWidth="1"/>
    <col min="6" max="6" width="16.7109375" style="3" bestFit="1" customWidth="1"/>
    <col min="7" max="7" width="12.7109375" style="1" customWidth="1"/>
    <col min="8" max="8" width="12.7109375" style="4" customWidth="1"/>
    <col min="9" max="9" width="12.7109375" style="5" customWidth="1"/>
    <col min="10" max="10" width="15" style="1" customWidth="1"/>
    <col min="11" max="16384" width="9.140625" style="1"/>
  </cols>
  <sheetData>
    <row r="1" spans="1:10" ht="20.25" x14ac:dyDescent="0.35">
      <c r="A1" s="34" t="s">
        <v>16</v>
      </c>
      <c r="C1" s="1"/>
    </row>
    <row r="2" spans="1:10" x14ac:dyDescent="0.25">
      <c r="A2" s="2" t="s">
        <v>17</v>
      </c>
      <c r="C2" s="1"/>
    </row>
    <row r="4" spans="1:10" s="6" customFormat="1" ht="10.5" hidden="1" x14ac:dyDescent="0.15">
      <c r="C4" s="7" t="s">
        <v>0</v>
      </c>
      <c r="D4" s="7" t="s">
        <v>0</v>
      </c>
      <c r="E4" s="8" t="s">
        <v>1</v>
      </c>
      <c r="F4" s="8" t="s">
        <v>2</v>
      </c>
      <c r="G4" s="9" t="s">
        <v>0</v>
      </c>
      <c r="H4" s="10"/>
      <c r="I4" s="11"/>
    </row>
    <row r="5" spans="1:10" ht="42.75" x14ac:dyDescent="0.25">
      <c r="A5" s="12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4" t="s">
        <v>10</v>
      </c>
      <c r="I5" s="13" t="s">
        <v>11</v>
      </c>
      <c r="J5" s="15" t="s">
        <v>12</v>
      </c>
    </row>
    <row r="6" spans="1:10" s="16" customFormat="1" x14ac:dyDescent="0.25">
      <c r="A6" s="17">
        <v>31001</v>
      </c>
      <c r="B6" s="18" t="s">
        <v>14</v>
      </c>
      <c r="C6" s="19">
        <v>1111945</v>
      </c>
      <c r="D6" s="19">
        <v>625399.24</v>
      </c>
      <c r="E6" s="20">
        <v>207327.43000000002</v>
      </c>
      <c r="F6" s="20">
        <f>IF(D6&lt;E6,D6+C6,E6+C6)</f>
        <v>1319272.43</v>
      </c>
      <c r="G6" s="21">
        <v>194.25</v>
      </c>
      <c r="H6" s="22">
        <f>F6/G6</f>
        <v>6791.6212612612608</v>
      </c>
      <c r="I6" s="23">
        <v>200</v>
      </c>
      <c r="J6" s="20">
        <f>H6*I6</f>
        <v>1358324.2522522521</v>
      </c>
    </row>
    <row r="7" spans="1:10" s="16" customFormat="1" x14ac:dyDescent="0.25">
      <c r="A7" s="24">
        <v>53002</v>
      </c>
      <c r="B7" s="25" t="s">
        <v>15</v>
      </c>
      <c r="C7" s="26">
        <v>641122</v>
      </c>
      <c r="D7" s="26">
        <v>127919.45</v>
      </c>
      <c r="E7" s="20">
        <v>139291.39000000001</v>
      </c>
      <c r="F7" s="27">
        <f>IF(D7&lt;E7,D7+C7,E7+C7)</f>
        <v>769041.45</v>
      </c>
      <c r="G7" s="28">
        <v>112</v>
      </c>
      <c r="H7" s="29">
        <f>F7/G7</f>
        <v>6866.4415178571426</v>
      </c>
      <c r="I7" s="23">
        <v>104</v>
      </c>
      <c r="J7" s="27">
        <f>H7*I7</f>
        <v>714109.91785714286</v>
      </c>
    </row>
    <row r="8" spans="1:10" s="16" customFormat="1" x14ac:dyDescent="0.25">
      <c r="A8" s="24">
        <v>1003</v>
      </c>
      <c r="B8" s="25" t="s">
        <v>13</v>
      </c>
      <c r="C8" s="26">
        <v>658295</v>
      </c>
      <c r="D8" s="26">
        <v>222937.25</v>
      </c>
      <c r="E8" s="20">
        <v>218171.43999999997</v>
      </c>
      <c r="F8" s="27">
        <f>IF(D8&lt;E8,D8+C8,E8+C8)</f>
        <v>876466.44</v>
      </c>
      <c r="G8" s="28">
        <v>110</v>
      </c>
      <c r="H8" s="29">
        <f>F8/G8</f>
        <v>7967.8767272727264</v>
      </c>
      <c r="I8" s="23">
        <v>119</v>
      </c>
      <c r="J8" s="27">
        <f>H8*I8</f>
        <v>948177.3305454544</v>
      </c>
    </row>
    <row r="9" spans="1:10" s="16" customFormat="1" x14ac:dyDescent="0.25">
      <c r="A9" s="1"/>
      <c r="B9" s="1"/>
      <c r="C9" s="30"/>
      <c r="D9" s="30"/>
      <c r="E9" s="30"/>
      <c r="F9" s="3"/>
      <c r="G9" s="31"/>
      <c r="H9" s="32"/>
      <c r="I9" s="33"/>
      <c r="J9" s="3">
        <f>SUM(J6:J8)</f>
        <v>3020611.5006548492</v>
      </c>
    </row>
    <row r="10" spans="1:10" x14ac:dyDescent="0.25">
      <c r="A10" s="1" t="s">
        <v>1</v>
      </c>
    </row>
  </sheetData>
  <sortState ref="A6:J8">
    <sortCondition ref="B6:B8"/>
  </sortState>
  <pageMargins left="0.5" right="0.5" top="1" bottom="1" header="0.8" footer="0.8"/>
  <pageSetup fitToHeight="0" orientation="landscape" r:id="rId1"/>
  <headerFooter>
    <oddFooter>&amp;R&amp;"Gill Sans MT,Regular"&amp;11&amp;D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Alternative Need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2018-11-05T16:08:14Z</cp:lastPrinted>
  <dcterms:created xsi:type="dcterms:W3CDTF">2018-11-05T16:04:14Z</dcterms:created>
  <dcterms:modified xsi:type="dcterms:W3CDTF">2018-11-05T16:52:25Z</dcterms:modified>
</cp:coreProperties>
</file>