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9 State Aid\2nd Half\"/>
    </mc:Choice>
  </mc:AlternateContent>
  <xr:revisionPtr revIDLastSave="0" documentId="13_ncr:1_{E0238694-6451-4B95-A44A-A591BBCB8B4C}" xr6:coauthVersionLast="36" xr6:coauthVersionMax="36" xr10:uidLastSave="{00000000-0000-0000-0000-000000000000}"/>
  <bookViews>
    <workbookView xWindow="0" yWindow="0" windowWidth="28800" windowHeight="11925" xr2:uid="{05801FA8-5528-44DA-8AE7-0A52B04A1540}"/>
  </bookViews>
  <sheets>
    <sheet name="FY2019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'FY2019'!$A$4:$K$4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'FY2019'!$A$4:$K$158</definedName>
    <definedName name="_xlnm.Print_Titles" localSheetId="0">'FY2019'!$1:$4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6" i="1" l="1"/>
  <c r="G132" i="1"/>
  <c r="G108" i="1"/>
  <c r="G43" i="1"/>
  <c r="G153" i="1"/>
  <c r="G60" i="1"/>
  <c r="G101" i="1"/>
  <c r="G121" i="1"/>
  <c r="G36" i="1"/>
  <c r="G48" i="1"/>
  <c r="G15" i="1"/>
  <c r="G7" i="1"/>
  <c r="G96" i="1"/>
  <c r="J85" i="1"/>
  <c r="J22" i="1"/>
  <c r="J89" i="1"/>
  <c r="G89" i="1"/>
  <c r="K89" i="1" s="1"/>
  <c r="J52" i="1"/>
  <c r="G52" i="1"/>
  <c r="G93" i="1"/>
  <c r="J93" i="1"/>
  <c r="J102" i="1"/>
  <c r="J25" i="1"/>
  <c r="G25" i="1"/>
  <c r="K25" i="1" s="1"/>
  <c r="J90" i="1"/>
  <c r="J130" i="1"/>
  <c r="J88" i="1"/>
  <c r="J68" i="1"/>
  <c r="G68" i="1"/>
  <c r="J26" i="1"/>
  <c r="G26" i="1"/>
  <c r="G127" i="1"/>
  <c r="G109" i="1"/>
  <c r="J109" i="1"/>
  <c r="J118" i="1"/>
  <c r="J91" i="1"/>
  <c r="J30" i="1"/>
  <c r="G30" i="1"/>
  <c r="J84" i="1"/>
  <c r="J37" i="1"/>
  <c r="J9" i="1"/>
  <c r="G9" i="1"/>
  <c r="G81" i="1"/>
  <c r="G144" i="1"/>
  <c r="J144" i="1"/>
  <c r="J82" i="1"/>
  <c r="J71" i="1"/>
  <c r="J133" i="1"/>
  <c r="G133" i="1"/>
  <c r="K133" i="1" s="1"/>
  <c r="J111" i="1"/>
  <c r="G97" i="1"/>
  <c r="J97" i="1"/>
  <c r="J58" i="1"/>
  <c r="G58" i="1"/>
  <c r="G112" i="1"/>
  <c r="G67" i="1"/>
  <c r="J67" i="1"/>
  <c r="J21" i="1"/>
  <c r="J66" i="1"/>
  <c r="J99" i="1"/>
  <c r="J65" i="1"/>
  <c r="G50" i="1"/>
  <c r="J50" i="1"/>
  <c r="J27" i="1"/>
  <c r="G27" i="1"/>
  <c r="G64" i="1"/>
  <c r="G126" i="1"/>
  <c r="J126" i="1"/>
  <c r="J62" i="1"/>
  <c r="J24" i="1"/>
  <c r="J98" i="1"/>
  <c r="J16" i="1"/>
  <c r="G54" i="1"/>
  <c r="J54" i="1"/>
  <c r="J107" i="1"/>
  <c r="G107" i="1"/>
  <c r="G74" i="1"/>
  <c r="G45" i="1"/>
  <c r="G78" i="1"/>
  <c r="G46" i="1"/>
  <c r="G19" i="1"/>
  <c r="G34" i="1"/>
  <c r="G10" i="1"/>
  <c r="G131" i="1"/>
  <c r="G44" i="1"/>
  <c r="G40" i="1"/>
  <c r="G143" i="1"/>
  <c r="G141" i="1"/>
  <c r="G103" i="1"/>
  <c r="G100" i="1"/>
  <c r="G51" i="1"/>
  <c r="G47" i="1"/>
  <c r="G35" i="1"/>
  <c r="G125" i="1"/>
  <c r="G95" i="1"/>
  <c r="G94" i="1"/>
  <c r="G142" i="1"/>
  <c r="G140" i="1"/>
  <c r="G69" i="1"/>
  <c r="G56" i="1"/>
  <c r="G79" i="1"/>
  <c r="G135" i="1"/>
  <c r="G148" i="1"/>
  <c r="G31" i="1"/>
  <c r="G114" i="1"/>
  <c r="G137" i="1"/>
  <c r="G8" i="1"/>
  <c r="G70" i="1"/>
  <c r="G105" i="1"/>
  <c r="I154" i="1"/>
  <c r="G13" i="1"/>
  <c r="J83" i="1"/>
  <c r="G29" i="1"/>
  <c r="G63" i="1"/>
  <c r="G139" i="1"/>
  <c r="G57" i="1"/>
  <c r="G5" i="1"/>
  <c r="G39" i="1"/>
  <c r="J123" i="1"/>
  <c r="G49" i="1"/>
  <c r="G23" i="1"/>
  <c r="G120" i="1"/>
  <c r="J18" i="1"/>
  <c r="G11" i="1"/>
  <c r="J14" i="1"/>
  <c r="G151" i="1"/>
  <c r="J80" i="1"/>
  <c r="J77" i="1"/>
  <c r="G146" i="1"/>
  <c r="F154" i="1"/>
  <c r="E154" i="1"/>
  <c r="D154" i="1"/>
  <c r="K26" i="1" l="1"/>
  <c r="K30" i="1"/>
  <c r="K68" i="1"/>
  <c r="K9" i="1"/>
  <c r="K107" i="1"/>
  <c r="K27" i="1"/>
  <c r="K58" i="1"/>
  <c r="K52" i="1"/>
  <c r="K44" i="1"/>
  <c r="G80" i="1"/>
  <c r="K80" i="1" s="1"/>
  <c r="G18" i="1"/>
  <c r="K18" i="1" s="1"/>
  <c r="G123" i="1"/>
  <c r="K123" i="1" s="1"/>
  <c r="G83" i="1"/>
  <c r="K83" i="1" s="1"/>
  <c r="J113" i="1"/>
  <c r="J151" i="1"/>
  <c r="K151" i="1" s="1"/>
  <c r="J11" i="1"/>
  <c r="K11" i="1" s="1"/>
  <c r="J23" i="1"/>
  <c r="K23" i="1" s="1"/>
  <c r="J5" i="1"/>
  <c r="K5" i="1" s="1"/>
  <c r="J139" i="1"/>
  <c r="K139" i="1" s="1"/>
  <c r="J29" i="1"/>
  <c r="K29" i="1" s="1"/>
  <c r="K126" i="1"/>
  <c r="J13" i="1"/>
  <c r="K13" i="1" s="1"/>
  <c r="J105" i="1"/>
  <c r="K105" i="1" s="1"/>
  <c r="J70" i="1"/>
  <c r="K70" i="1" s="1"/>
  <c r="J8" i="1"/>
  <c r="K8" i="1" s="1"/>
  <c r="J137" i="1"/>
  <c r="K137" i="1" s="1"/>
  <c r="J114" i="1"/>
  <c r="K114" i="1" s="1"/>
  <c r="J31" i="1"/>
  <c r="K31" i="1" s="1"/>
  <c r="J148" i="1"/>
  <c r="K148" i="1" s="1"/>
  <c r="J135" i="1"/>
  <c r="K135" i="1" s="1"/>
  <c r="J79" i="1"/>
  <c r="K79" i="1" s="1"/>
  <c r="J56" i="1"/>
  <c r="K56" i="1" s="1"/>
  <c r="J69" i="1"/>
  <c r="K69" i="1" s="1"/>
  <c r="J140" i="1"/>
  <c r="K140" i="1" s="1"/>
  <c r="J142" i="1"/>
  <c r="K142" i="1" s="1"/>
  <c r="J94" i="1"/>
  <c r="K94" i="1" s="1"/>
  <c r="J95" i="1"/>
  <c r="K95" i="1" s="1"/>
  <c r="J125" i="1"/>
  <c r="K125" i="1" s="1"/>
  <c r="J35" i="1"/>
  <c r="K35" i="1" s="1"/>
  <c r="J47" i="1"/>
  <c r="K47" i="1" s="1"/>
  <c r="J51" i="1"/>
  <c r="K51" i="1" s="1"/>
  <c r="J100" i="1"/>
  <c r="K100" i="1" s="1"/>
  <c r="J103" i="1"/>
  <c r="K103" i="1" s="1"/>
  <c r="J141" i="1"/>
  <c r="K141" i="1" s="1"/>
  <c r="J143" i="1"/>
  <c r="K143" i="1" s="1"/>
  <c r="J40" i="1"/>
  <c r="K40" i="1" s="1"/>
  <c r="J44" i="1"/>
  <c r="J131" i="1"/>
  <c r="K131" i="1" s="1"/>
  <c r="J10" i="1"/>
  <c r="K10" i="1" s="1"/>
  <c r="J34" i="1"/>
  <c r="K34" i="1" s="1"/>
  <c r="J19" i="1"/>
  <c r="K19" i="1" s="1"/>
  <c r="J46" i="1"/>
  <c r="K46" i="1" s="1"/>
  <c r="J78" i="1"/>
  <c r="K78" i="1" s="1"/>
  <c r="J45" i="1"/>
  <c r="K45" i="1" s="1"/>
  <c r="J74" i="1"/>
  <c r="K74" i="1" s="1"/>
  <c r="G62" i="1"/>
  <c r="K62" i="1" s="1"/>
  <c r="J64" i="1"/>
  <c r="K64" i="1" s="1"/>
  <c r="G21" i="1"/>
  <c r="K21" i="1" s="1"/>
  <c r="J112" i="1"/>
  <c r="K112" i="1" s="1"/>
  <c r="G82" i="1"/>
  <c r="K82" i="1" s="1"/>
  <c r="J81" i="1"/>
  <c r="K81" i="1" s="1"/>
  <c r="G118" i="1"/>
  <c r="K118" i="1" s="1"/>
  <c r="G102" i="1"/>
  <c r="K102" i="1" s="1"/>
  <c r="G122" i="1"/>
  <c r="J122" i="1"/>
  <c r="G115" i="1"/>
  <c r="J115" i="1"/>
  <c r="G129" i="1"/>
  <c r="J129" i="1"/>
  <c r="G128" i="1"/>
  <c r="J128" i="1"/>
  <c r="G77" i="1"/>
  <c r="K77" i="1" s="1"/>
  <c r="G14" i="1"/>
  <c r="K14" i="1" s="1"/>
  <c r="J146" i="1"/>
  <c r="K146" i="1" s="1"/>
  <c r="J120" i="1"/>
  <c r="K120" i="1" s="1"/>
  <c r="J49" i="1"/>
  <c r="K49" i="1" s="1"/>
  <c r="J39" i="1"/>
  <c r="K39" i="1" s="1"/>
  <c r="J57" i="1"/>
  <c r="K57" i="1" s="1"/>
  <c r="J63" i="1"/>
  <c r="K63" i="1" s="1"/>
  <c r="C154" i="1"/>
  <c r="G24" i="1"/>
  <c r="K24" i="1" s="1"/>
  <c r="G66" i="1"/>
  <c r="K66" i="1" s="1"/>
  <c r="G71" i="1"/>
  <c r="K71" i="1" s="1"/>
  <c r="G91" i="1"/>
  <c r="K91" i="1" s="1"/>
  <c r="J127" i="1"/>
  <c r="K127" i="1" s="1"/>
  <c r="G20" i="1"/>
  <c r="J20" i="1"/>
  <c r="G42" i="1"/>
  <c r="J42" i="1"/>
  <c r="G75" i="1"/>
  <c r="J75" i="1"/>
  <c r="G116" i="1"/>
  <c r="J116" i="1"/>
  <c r="G92" i="1"/>
  <c r="J92" i="1"/>
  <c r="G98" i="1"/>
  <c r="K98" i="1" s="1"/>
  <c r="G99" i="1"/>
  <c r="K99" i="1" s="1"/>
  <c r="J86" i="1"/>
  <c r="G90" i="1"/>
  <c r="K90" i="1" s="1"/>
  <c r="G147" i="1"/>
  <c r="J147" i="1"/>
  <c r="G145" i="1"/>
  <c r="J145" i="1"/>
  <c r="G17" i="1"/>
  <c r="J17" i="1"/>
  <c r="G152" i="1"/>
  <c r="J152" i="1"/>
  <c r="G150" i="1"/>
  <c r="J150" i="1"/>
  <c r="G16" i="1"/>
  <c r="K16" i="1" s="1"/>
  <c r="G65" i="1"/>
  <c r="K65" i="1" s="1"/>
  <c r="G111" i="1"/>
  <c r="K111" i="1" s="1"/>
  <c r="G84" i="1"/>
  <c r="K84" i="1" s="1"/>
  <c r="G130" i="1"/>
  <c r="K130" i="1" s="1"/>
  <c r="G85" i="1"/>
  <c r="K85" i="1" s="1"/>
  <c r="G59" i="1"/>
  <c r="J59" i="1"/>
  <c r="G104" i="1"/>
  <c r="J104" i="1"/>
  <c r="G117" i="1"/>
  <c r="J117" i="1"/>
  <c r="G106" i="1"/>
  <c r="J106" i="1"/>
  <c r="G136" i="1"/>
  <c r="K54" i="1"/>
  <c r="K50" i="1"/>
  <c r="K97" i="1"/>
  <c r="G37" i="1"/>
  <c r="K37" i="1" s="1"/>
  <c r="G88" i="1"/>
  <c r="K88" i="1" s="1"/>
  <c r="G22" i="1"/>
  <c r="K22" i="1" s="1"/>
  <c r="G12" i="1"/>
  <c r="J12" i="1"/>
  <c r="G32" i="1"/>
  <c r="J32" i="1"/>
  <c r="G61" i="1"/>
  <c r="J61" i="1"/>
  <c r="G41" i="1"/>
  <c r="J41" i="1"/>
  <c r="G28" i="1"/>
  <c r="J28" i="1"/>
  <c r="G53" i="1"/>
  <c r="J53" i="1"/>
  <c r="G134" i="1"/>
  <c r="J134" i="1"/>
  <c r="G138" i="1"/>
  <c r="J138" i="1"/>
  <c r="G149" i="1"/>
  <c r="J149" i="1"/>
  <c r="G6" i="1"/>
  <c r="J6" i="1"/>
  <c r="G113" i="1"/>
  <c r="H154" i="1"/>
  <c r="G86" i="1"/>
  <c r="J96" i="1"/>
  <c r="K96" i="1" s="1"/>
  <c r="G38" i="1"/>
  <c r="J38" i="1"/>
  <c r="G72" i="1"/>
  <c r="J72" i="1"/>
  <c r="G124" i="1"/>
  <c r="J124" i="1"/>
  <c r="G73" i="1"/>
  <c r="J73" i="1"/>
  <c r="G110" i="1"/>
  <c r="K67" i="1"/>
  <c r="K144" i="1"/>
  <c r="K109" i="1"/>
  <c r="K93" i="1"/>
  <c r="G76" i="1"/>
  <c r="J76" i="1"/>
  <c r="G55" i="1"/>
  <c r="J55" i="1"/>
  <c r="G87" i="1"/>
  <c r="J87" i="1"/>
  <c r="G119" i="1"/>
  <c r="J119" i="1"/>
  <c r="G33" i="1"/>
  <c r="J33" i="1"/>
  <c r="J110" i="1"/>
  <c r="J136" i="1"/>
  <c r="J7" i="1"/>
  <c r="K7" i="1" s="1"/>
  <c r="J15" i="1"/>
  <c r="K15" i="1" s="1"/>
  <c r="J48" i="1"/>
  <c r="K48" i="1" s="1"/>
  <c r="J36" i="1"/>
  <c r="K36" i="1" s="1"/>
  <c r="J121" i="1"/>
  <c r="K121" i="1" s="1"/>
  <c r="J101" i="1"/>
  <c r="K101" i="1" s="1"/>
  <c r="J60" i="1"/>
  <c r="K60" i="1" s="1"/>
  <c r="J153" i="1"/>
  <c r="K153" i="1" s="1"/>
  <c r="J43" i="1"/>
  <c r="K43" i="1" s="1"/>
  <c r="J108" i="1"/>
  <c r="K108" i="1" s="1"/>
  <c r="J132" i="1"/>
  <c r="K132" i="1" s="1"/>
  <c r="G156" i="1"/>
  <c r="K156" i="1" s="1"/>
  <c r="K117" i="1" l="1"/>
  <c r="K122" i="1"/>
  <c r="K138" i="1"/>
  <c r="K61" i="1"/>
  <c r="K119" i="1"/>
  <c r="K92" i="1"/>
  <c r="K20" i="1"/>
  <c r="K124" i="1"/>
  <c r="K152" i="1"/>
  <c r="G154" i="1"/>
  <c r="K113" i="1"/>
  <c r="K147" i="1"/>
  <c r="K87" i="1"/>
  <c r="K72" i="1"/>
  <c r="K134" i="1"/>
  <c r="K116" i="1"/>
  <c r="K128" i="1"/>
  <c r="J154" i="1"/>
  <c r="K110" i="1"/>
  <c r="K38" i="1"/>
  <c r="K6" i="1"/>
  <c r="K75" i="1"/>
  <c r="K129" i="1"/>
  <c r="K32" i="1"/>
  <c r="K104" i="1"/>
  <c r="K17" i="1"/>
  <c r="K55" i="1"/>
  <c r="K53" i="1"/>
  <c r="K33" i="1"/>
  <c r="K76" i="1"/>
  <c r="K73" i="1"/>
  <c r="K86" i="1"/>
  <c r="K149" i="1"/>
  <c r="K42" i="1"/>
  <c r="K115" i="1"/>
  <c r="K28" i="1"/>
  <c r="K12" i="1"/>
  <c r="K136" i="1"/>
  <c r="K59" i="1"/>
  <c r="K145" i="1"/>
  <c r="K41" i="1"/>
  <c r="K106" i="1"/>
  <c r="K150" i="1"/>
  <c r="K154" i="1" l="1"/>
  <c r="K158" i="1" s="1"/>
</calcChain>
</file>

<file path=xl/sharedStrings.xml><?xml version="1.0" encoding="utf-8"?>
<sst xmlns="http://schemas.openxmlformats.org/spreadsheetml/2006/main" count="169" uniqueCount="167">
  <si>
    <t>District No.</t>
  </si>
  <si>
    <t>District Name</t>
  </si>
  <si>
    <t xml:space="preserve">TOTAL Need </t>
  </si>
  <si>
    <t>Other Revenue Local Effort</t>
  </si>
  <si>
    <t>1st Half
Local Effort
(Pay 2018)</t>
  </si>
  <si>
    <t>Excess Cash Balance Penalty</t>
  </si>
  <si>
    <t>1st Half
 State Aid</t>
  </si>
  <si>
    <t>2nd Half
Local Effort
(Pay 2019)</t>
  </si>
  <si>
    <t>Gaming Revenue Adjustment</t>
  </si>
  <si>
    <t>2nd Half
 State Aid</t>
  </si>
  <si>
    <t xml:space="preserve">FY2019 
State Aid 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</si>
  <si>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</si>
  <si>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</si>
  <si>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</si>
  <si>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</si>
  <si>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</si>
  <si>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</si>
  <si>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</si>
  <si>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</si>
  <si>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</si>
  <si>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</si>
  <si>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</si>
  <si>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</si>
  <si>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</si>
  <si>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</si>
  <si>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</si>
  <si>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</si>
  <si>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</si>
  <si>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</si>
  <si>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</si>
  <si>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</si>
  <si>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</si>
  <si>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</si>
  <si>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</si>
  <si>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</si>
  <si>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</si>
  <si>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</si>
  <si>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</si>
  <si>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</si>
  <si>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</si>
  <si>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</si>
  <si>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</si>
  <si>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</si>
  <si>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</si>
  <si>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</si>
  <si>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</si>
  <si>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</si>
  <si>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</si>
  <si>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</si>
  <si>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</si>
  <si>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</si>
  <si>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</si>
  <si>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</si>
  <si>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</si>
  <si>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</si>
  <si>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</si>
  <si>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</si>
  <si>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</si>
  <si>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</si>
  <si>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</si>
  <si>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</si>
  <si>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</si>
  <si>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</si>
  <si>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</si>
  <si>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</si>
  <si>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</si>
  <si>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</si>
  <si>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</si>
  <si>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</si>
  <si>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</si>
  <si>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</si>
  <si>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</si>
  <si>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</si>
  <si>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</si>
  <si>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</si>
  <si>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</si>
  <si>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</si>
  <si>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</si>
  <si>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</si>
  <si>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</si>
  <si>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</si>
  <si>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</si>
  <si>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</si>
  <si>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</si>
  <si>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</si>
  <si>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</si>
  <si>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</si>
  <si>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</si>
  <si>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</si>
  <si>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</si>
  <si>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</si>
  <si>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</si>
  <si>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</si>
  <si>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</si>
  <si>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</si>
  <si>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</si>
  <si>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</si>
  <si>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</si>
  <si>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</si>
  <si>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</si>
  <si>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</si>
  <si>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</si>
  <si>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</si>
  <si>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</si>
  <si>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</si>
  <si>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</si>
  <si>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</si>
  <si>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</si>
  <si>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</si>
  <si>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</si>
  <si>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</si>
  <si>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</si>
  <si>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</si>
  <si>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</si>
  <si>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</si>
  <si>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</si>
  <si>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</si>
  <si>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</si>
  <si>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</si>
  <si>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</si>
  <si>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</si>
  <si>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</si>
  <si>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</si>
  <si>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</si>
  <si>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</si>
  <si>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</si>
  <si>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</si>
  <si>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</si>
  <si>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</si>
  <si>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</si>
  <si>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</si>
  <si>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</si>
  <si>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</si>
  <si>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</si>
  <si>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</si>
  <si>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</si>
  <si>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</si>
  <si>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</si>
  <si>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</si>
  <si>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</si>
  <si>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</si>
  <si>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</si>
  <si>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</si>
  <si>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</si>
  <si>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</si>
  <si>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</si>
  <si>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</si>
  <si>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</si>
  <si>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 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</si>
  <si>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</si>
  <si>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</si>
  <si>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</si>
  <si>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</si>
  <si>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</si>
  <si>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</si>
  <si>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</si>
  <si>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</si>
  <si>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</si>
  <si>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</si>
  <si>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</si>
  <si>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</si>
  <si>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</si>
  <si>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Total State Aid</t>
  </si>
  <si>
    <t>FY2019 GENERAL STATE AID CALCULATION:</t>
  </si>
  <si>
    <t>AS OF 3/8/2019</t>
  </si>
  <si>
    <t>Alternate Formula District</t>
  </si>
  <si>
    <t>Questions - contact Office of State Aid &amp; School Finance, (605) 773-3248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</si>
</sst>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4" x14ac:knownFonts="1">
    <font>
      <sz val="10"/>
      <name val="Arial"/>
    </font>
    <font>
      <sz val="9"/>
      <color rgb="FF002060"/>
      <name val="Ebrima"/>
    </font>
    <font>
      <sz val="9"/>
      <name val="Ebrima"/>
    </font>
    <font>
      <b/>
      <sz val="14"/>
      <color rgb="FF002060"/>
      <name val="Ebrima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5" fontId="1" fillId="2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2" xfId="0" applyFont="1" applyFill="1" applyBorder="1" applyAlignment="1">
      <alignment horizontal="left"/>
    </xf>
    <xf numFmtId="164" fontId="1" fillId="0" borderId="2" xfId="0" applyNumberFormat="1" applyFont="1" applyFill="1" applyBorder="1"/>
    <xf numFmtId="5" fontId="1" fillId="0" borderId="2" xfId="0" applyNumberFormat="1" applyFont="1" applyFill="1" applyBorder="1"/>
    <xf numFmtId="6" fontId="1" fillId="0" borderId="2" xfId="0" applyNumberFormat="1" applyFont="1" applyFill="1" applyBorder="1"/>
    <xf numFmtId="5" fontId="1" fillId="0" borderId="2" xfId="0" applyNumberFormat="1" applyFont="1" applyFill="1" applyBorder="1" applyAlignment="1">
      <alignment horizontal="right"/>
    </xf>
    <xf numFmtId="5" fontId="2" fillId="0" borderId="2" xfId="0" applyNumberFormat="1" applyFont="1" applyFill="1" applyBorder="1"/>
    <xf numFmtId="0" fontId="1" fillId="0" borderId="0" xfId="0" applyFont="1" applyFill="1" applyBorder="1"/>
    <xf numFmtId="0" fontId="1" fillId="3" borderId="2" xfId="0" applyFont="1" applyFill="1" applyBorder="1" applyAlignment="1">
      <alignment horizontal="left"/>
    </xf>
    <xf numFmtId="164" fontId="1" fillId="3" borderId="2" xfId="0" applyNumberFormat="1" applyFont="1" applyFill="1" applyBorder="1"/>
    <xf numFmtId="5" fontId="1" fillId="3" borderId="2" xfId="0" applyNumberFormat="1" applyFont="1" applyFill="1" applyBorder="1"/>
    <xf numFmtId="6" fontId="1" fillId="3" borderId="2" xfId="0" applyNumberFormat="1" applyFont="1" applyFill="1" applyBorder="1"/>
    <xf numFmtId="5" fontId="1" fillId="3" borderId="2" xfId="0" applyNumberFormat="1" applyFont="1" applyFill="1" applyBorder="1" applyAlignment="1">
      <alignment horizontal="right"/>
    </xf>
    <xf numFmtId="6" fontId="2" fillId="3" borderId="2" xfId="0" applyNumberFormat="1" applyFont="1" applyFill="1" applyBorder="1"/>
    <xf numFmtId="0" fontId="1" fillId="0" borderId="2" xfId="0" applyNumberFormat="1" applyFont="1" applyFill="1" applyBorder="1" applyAlignment="1">
      <alignment horizontal="left"/>
    </xf>
    <xf numFmtId="3" fontId="1" fillId="4" borderId="2" xfId="0" applyNumberFormat="1" applyFont="1" applyFill="1" applyBorder="1" applyAlignment="1">
      <alignment horizontal="left"/>
    </xf>
    <xf numFmtId="5" fontId="1" fillId="4" borderId="0" xfId="0" applyNumberFormat="1" applyFont="1" applyFill="1" applyBorder="1"/>
    <xf numFmtId="6" fontId="1" fillId="4" borderId="0" xfId="0" applyNumberFormat="1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3" fontId="1" fillId="5" borderId="4" xfId="0" applyNumberFormat="1" applyFont="1" applyFill="1" applyBorder="1" applyAlignment="1">
      <alignment horizontal="left" vertical="center" wrapText="1"/>
    </xf>
    <xf numFmtId="3" fontId="1" fillId="5" borderId="5" xfId="0" applyNumberFormat="1" applyFont="1" applyFill="1" applyBorder="1" applyAlignment="1">
      <alignment horizontal="left" vertical="center" wrapText="1"/>
    </xf>
    <xf numFmtId="5" fontId="1" fillId="5" borderId="5" xfId="0" applyNumberFormat="1" applyFont="1" applyFill="1" applyBorder="1" applyAlignment="1">
      <alignment vertical="center" wrapText="1"/>
    </xf>
    <xf numFmtId="6" fontId="1" fillId="5" borderId="5" xfId="0" applyNumberFormat="1" applyFont="1" applyFill="1" applyBorder="1" applyAlignment="1">
      <alignment vertical="center" wrapText="1"/>
    </xf>
    <xf numFmtId="5" fontId="2" fillId="5" borderId="5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5" fontId="1" fillId="4" borderId="0" xfId="0" applyNumberFormat="1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4" borderId="0" xfId="0" applyFont="1" applyFill="1" applyBorder="1" applyAlignment="1">
      <alignment horizontal="left"/>
    </xf>
    <xf numFmtId="164" fontId="1" fillId="4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/>
    <xf numFmtId="5" fontId="1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3" fontId="1" fillId="4" borderId="3" xfId="0" applyNumberFormat="1" applyFont="1" applyFill="1" applyBorder="1" applyAlignment="1">
      <alignment horizontal="center" wrapText="1"/>
    </xf>
    <xf numFmtId="3" fontId="1" fillId="3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126731</xdr:colOff>
      <xdr:row>0</xdr:row>
      <xdr:rowOff>69274</xdr:rowOff>
    </xdr:from>
    <xdr:to>
      <xdr:col>11</xdr:col>
      <xdr:colOff>52656</xdr:colOff>
      <xdr:row>2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885D8-9CED-4D9D-A93A-7E2ED72DA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1390" y="69274"/>
          <a:ext cx="2108016" cy="519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E9AE-6A5A-41CD-8E87-73A4BC7D03A1}">
  <dimension ref="A1:K161"/>
  <sheetViews>
    <sheetView showGridLines="0" tabSelected="1" zoomScale="110" zoomScaleNormal="11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ColWidth="9.140625" defaultRowHeight="12" x14ac:dyDescent="0.2"/>
  <cols>
    <col min="1" max="1" width="6.42578125" style="36" customWidth="1"/>
    <col min="2" max="2" width="20.7109375" style="36" bestFit="1" customWidth="1"/>
    <col min="3" max="3" width="11.28515625" style="37" bestFit="1" customWidth="1"/>
    <col min="4" max="4" width="9.42578125" style="38" bestFit="1" customWidth="1"/>
    <col min="5" max="5" width="11.28515625" style="38" customWidth="1"/>
    <col min="6" max="6" width="10" style="11" bestFit="1" customWidth="1"/>
    <col min="7" max="7" width="11" style="11" customWidth="1"/>
    <col min="8" max="8" width="11.28515625" style="11" bestFit="1" customWidth="1"/>
    <col min="9" max="9" width="9.42578125" style="39" bestFit="1" customWidth="1"/>
    <col min="10" max="10" width="12" style="11" bestFit="1" customWidth="1"/>
    <col min="11" max="11" width="11.28515625" style="11" customWidth="1"/>
    <col min="12" max="16384" width="9.140625" style="11"/>
  </cols>
  <sheetData>
    <row r="1" spans="1:11" ht="20.25" x14ac:dyDescent="0.35">
      <c r="A1" s="40" t="s">
        <v>163</v>
      </c>
    </row>
    <row r="2" spans="1:11" x14ac:dyDescent="0.2">
      <c r="B2" s="36" t="s">
        <v>164</v>
      </c>
    </row>
    <row r="3" spans="1:11" ht="18" customHeight="1" x14ac:dyDescent="0.2">
      <c r="A3" s="35" t="s">
        <v>166</v>
      </c>
    </row>
    <row r="4" spans="1:11" s="4" customFormat="1" ht="48" x14ac:dyDescent="0.2">
      <c r="A4" s="1" t="s">
        <v>0</v>
      </c>
      <c r="B4" s="2" t="s">
        <v>1</v>
      </c>
      <c r="C4" s="2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spans="1:11" ht="15.75" customHeight="1" x14ac:dyDescent="0.2">
      <c r="A5" s="5">
        <v>6001</v>
      </c>
      <c r="B5" s="5" t="s">
        <v>24</v>
      </c>
      <c r="C5" s="6">
        <v>25078362.945327487</v>
      </c>
      <c r="D5" s="7">
        <v>36067.030000000028</v>
      </c>
      <c r="E5" s="7">
        <v>4726089</v>
      </c>
      <c r="F5" s="8">
        <v>0</v>
      </c>
      <c r="G5" s="9">
        <f t="shared" ref="G5:G36" si="0">IF(((0.5*C5)-(0.5*D5)-(0.5*F5)-E5)&lt;0,0,ROUND((0.5*C5)-(0.5*D5)-(0.5*F5)-E5,0))</f>
        <v>7795059</v>
      </c>
      <c r="H5" s="7">
        <v>4994634</v>
      </c>
      <c r="I5" s="7"/>
      <c r="J5" s="9">
        <f t="shared" ref="J5:J36" si="1">IF(((0.5*C5)-(0.5*D5)-(0.5*F5)-H5-I5)&lt;0,0,ROUND((0.5*C5)-(0.5*D5)-(0.5*F5)-H5-I5,0))</f>
        <v>7526514</v>
      </c>
      <c r="K5" s="7">
        <f t="shared" ref="K5:K36" si="2">G5+J5</f>
        <v>15321573</v>
      </c>
    </row>
    <row r="6" spans="1:11" ht="13.5" customHeight="1" x14ac:dyDescent="0.2">
      <c r="A6" s="5">
        <v>58003</v>
      </c>
      <c r="B6" s="5" t="s">
        <v>142</v>
      </c>
      <c r="C6" s="6">
        <v>1795008.0501561686</v>
      </c>
      <c r="D6" s="7">
        <v>3961.4039999999222</v>
      </c>
      <c r="E6" s="7">
        <v>1140659</v>
      </c>
      <c r="F6" s="8">
        <v>738357</v>
      </c>
      <c r="G6" s="9">
        <f t="shared" si="0"/>
        <v>0</v>
      </c>
      <c r="H6" s="7">
        <v>1196646</v>
      </c>
      <c r="I6" s="7"/>
      <c r="J6" s="9">
        <f t="shared" si="1"/>
        <v>0</v>
      </c>
      <c r="K6" s="7">
        <f t="shared" si="2"/>
        <v>0</v>
      </c>
    </row>
    <row r="7" spans="1:11" ht="13.5" customHeight="1" x14ac:dyDescent="0.2">
      <c r="A7" s="5">
        <v>61001</v>
      </c>
      <c r="B7" s="5" t="s">
        <v>149</v>
      </c>
      <c r="C7" s="6">
        <v>2167556.4289637022</v>
      </c>
      <c r="D7" s="7">
        <v>0</v>
      </c>
      <c r="E7" s="7">
        <v>444546</v>
      </c>
      <c r="F7" s="8">
        <v>0</v>
      </c>
      <c r="G7" s="9">
        <f t="shared" si="0"/>
        <v>639232</v>
      </c>
      <c r="H7" s="7">
        <v>456227</v>
      </c>
      <c r="I7" s="7"/>
      <c r="J7" s="9">
        <f t="shared" si="1"/>
        <v>627551</v>
      </c>
      <c r="K7" s="7">
        <f t="shared" si="2"/>
        <v>1266783</v>
      </c>
    </row>
    <row r="8" spans="1:11" ht="13.5" customHeight="1" x14ac:dyDescent="0.2">
      <c r="A8" s="5">
        <v>11001</v>
      </c>
      <c r="B8" s="5" t="s">
        <v>33</v>
      </c>
      <c r="C8" s="6">
        <v>2058760.4575084613</v>
      </c>
      <c r="D8" s="7">
        <v>0</v>
      </c>
      <c r="E8" s="7">
        <v>338450</v>
      </c>
      <c r="F8" s="8">
        <v>0</v>
      </c>
      <c r="G8" s="9">
        <f t="shared" si="0"/>
        <v>690930</v>
      </c>
      <c r="H8" s="7">
        <v>349451</v>
      </c>
      <c r="I8" s="7"/>
      <c r="J8" s="9">
        <f t="shared" si="1"/>
        <v>679929</v>
      </c>
      <c r="K8" s="7">
        <f t="shared" si="2"/>
        <v>1370859</v>
      </c>
    </row>
    <row r="9" spans="1:11" ht="13.5" customHeight="1" x14ac:dyDescent="0.2">
      <c r="A9" s="5">
        <v>38001</v>
      </c>
      <c r="B9" s="5" t="s">
        <v>88</v>
      </c>
      <c r="C9" s="6">
        <v>1721800.8333864128</v>
      </c>
      <c r="D9" s="7">
        <v>0</v>
      </c>
      <c r="E9" s="7">
        <v>473788</v>
      </c>
      <c r="F9" s="8">
        <v>0</v>
      </c>
      <c r="G9" s="9">
        <f t="shared" si="0"/>
        <v>387112</v>
      </c>
      <c r="H9" s="7">
        <v>503347</v>
      </c>
      <c r="I9" s="7"/>
      <c r="J9" s="9">
        <f t="shared" si="1"/>
        <v>357553</v>
      </c>
      <c r="K9" s="7">
        <f t="shared" si="2"/>
        <v>744665</v>
      </c>
    </row>
    <row r="10" spans="1:11" ht="13.5" customHeight="1" x14ac:dyDescent="0.2">
      <c r="A10" s="5">
        <v>21001</v>
      </c>
      <c r="B10" s="5" t="s">
        <v>57</v>
      </c>
      <c r="C10" s="6">
        <v>1248314.0032336051</v>
      </c>
      <c r="D10" s="7">
        <v>24315.761999999988</v>
      </c>
      <c r="E10" s="7">
        <v>188177</v>
      </c>
      <c r="F10" s="8">
        <v>0</v>
      </c>
      <c r="G10" s="9">
        <f t="shared" si="0"/>
        <v>423822</v>
      </c>
      <c r="H10" s="7">
        <v>200633</v>
      </c>
      <c r="I10" s="7"/>
      <c r="J10" s="9">
        <f t="shared" si="1"/>
        <v>411366</v>
      </c>
      <c r="K10" s="7">
        <f t="shared" si="2"/>
        <v>835188</v>
      </c>
    </row>
    <row r="11" spans="1:11" ht="13.5" customHeight="1" x14ac:dyDescent="0.2">
      <c r="A11" s="5">
        <v>4001</v>
      </c>
      <c r="B11" s="5" t="s">
        <v>17</v>
      </c>
      <c r="C11" s="6">
        <v>1581784.0884275294</v>
      </c>
      <c r="D11" s="7">
        <v>0</v>
      </c>
      <c r="E11" s="7">
        <v>207330</v>
      </c>
      <c r="F11" s="8">
        <v>0</v>
      </c>
      <c r="G11" s="9">
        <f t="shared" si="0"/>
        <v>583562</v>
      </c>
      <c r="H11" s="7">
        <v>220942</v>
      </c>
      <c r="I11" s="7"/>
      <c r="J11" s="9">
        <f t="shared" si="1"/>
        <v>569950</v>
      </c>
      <c r="K11" s="7">
        <f t="shared" si="2"/>
        <v>1153512</v>
      </c>
    </row>
    <row r="12" spans="1:11" ht="13.5" customHeight="1" x14ac:dyDescent="0.2">
      <c r="A12" s="5">
        <v>49001</v>
      </c>
      <c r="B12" s="5" t="s">
        <v>113</v>
      </c>
      <c r="C12" s="6">
        <v>2840976.068530838</v>
      </c>
      <c r="D12" s="7">
        <v>2684.8580000000075</v>
      </c>
      <c r="E12" s="7">
        <v>315858</v>
      </c>
      <c r="F12" s="8">
        <v>0</v>
      </c>
      <c r="G12" s="9">
        <f t="shared" si="0"/>
        <v>1103288</v>
      </c>
      <c r="H12" s="7">
        <v>351752</v>
      </c>
      <c r="I12" s="7"/>
      <c r="J12" s="9">
        <f t="shared" si="1"/>
        <v>1067394</v>
      </c>
      <c r="K12" s="7">
        <f t="shared" si="2"/>
        <v>2170682</v>
      </c>
    </row>
    <row r="13" spans="1:11" ht="13.5" customHeight="1" x14ac:dyDescent="0.2">
      <c r="A13" s="5">
        <v>9001</v>
      </c>
      <c r="B13" s="5" t="s">
        <v>30</v>
      </c>
      <c r="C13" s="6">
        <v>7579345.363900777</v>
      </c>
      <c r="D13" s="7">
        <v>12764.349999999948</v>
      </c>
      <c r="E13" s="7">
        <v>1065487</v>
      </c>
      <c r="F13" s="8">
        <v>0</v>
      </c>
      <c r="G13" s="9">
        <f t="shared" si="0"/>
        <v>2717804</v>
      </c>
      <c r="H13" s="7">
        <v>1115408</v>
      </c>
      <c r="I13" s="7">
        <v>242.53</v>
      </c>
      <c r="J13" s="9">
        <f t="shared" si="1"/>
        <v>2667640</v>
      </c>
      <c r="K13" s="7">
        <f t="shared" si="2"/>
        <v>5385444</v>
      </c>
    </row>
    <row r="14" spans="1:11" ht="13.5" customHeight="1" x14ac:dyDescent="0.2">
      <c r="A14" s="5">
        <v>3001</v>
      </c>
      <c r="B14" s="5" t="s">
        <v>16</v>
      </c>
      <c r="C14" s="6">
        <v>2670004.636739179</v>
      </c>
      <c r="D14" s="7">
        <v>22841.303999999975</v>
      </c>
      <c r="E14" s="7">
        <v>214569</v>
      </c>
      <c r="F14" s="8">
        <v>0</v>
      </c>
      <c r="G14" s="9">
        <f t="shared" si="0"/>
        <v>1109013</v>
      </c>
      <c r="H14" s="7">
        <v>220843</v>
      </c>
      <c r="I14" s="7"/>
      <c r="J14" s="9">
        <f t="shared" si="1"/>
        <v>1102739</v>
      </c>
      <c r="K14" s="7">
        <f t="shared" si="2"/>
        <v>2211752</v>
      </c>
    </row>
    <row r="15" spans="1:11" ht="13.5" customHeight="1" x14ac:dyDescent="0.2">
      <c r="A15" s="5">
        <v>61002</v>
      </c>
      <c r="B15" s="5" t="s">
        <v>150</v>
      </c>
      <c r="C15" s="6">
        <v>3864307.2551130801</v>
      </c>
      <c r="D15" s="7">
        <v>1824.8720000000321</v>
      </c>
      <c r="E15" s="7">
        <v>665736</v>
      </c>
      <c r="F15" s="8">
        <v>0</v>
      </c>
      <c r="G15" s="9">
        <f t="shared" si="0"/>
        <v>1265505</v>
      </c>
      <c r="H15" s="7">
        <v>689903</v>
      </c>
      <c r="I15" s="7"/>
      <c r="J15" s="9">
        <f t="shared" si="1"/>
        <v>1241338</v>
      </c>
      <c r="K15" s="7">
        <f t="shared" si="2"/>
        <v>2506843</v>
      </c>
    </row>
    <row r="16" spans="1:11" ht="13.5" customHeight="1" x14ac:dyDescent="0.2">
      <c r="A16" s="5">
        <v>25001</v>
      </c>
      <c r="B16" s="5" t="s">
        <v>66</v>
      </c>
      <c r="C16" s="6">
        <v>632849.99606828997</v>
      </c>
      <c r="D16" s="7">
        <v>6871.6879999999983</v>
      </c>
      <c r="E16" s="7">
        <v>172464</v>
      </c>
      <c r="F16" s="8">
        <v>0</v>
      </c>
      <c r="G16" s="9">
        <f t="shared" si="0"/>
        <v>140525</v>
      </c>
      <c r="H16" s="7">
        <v>205341</v>
      </c>
      <c r="I16" s="7"/>
      <c r="J16" s="9">
        <f t="shared" si="1"/>
        <v>107648</v>
      </c>
      <c r="K16" s="7">
        <f t="shared" si="2"/>
        <v>248173</v>
      </c>
    </row>
    <row r="17" spans="1:11" ht="13.5" customHeight="1" x14ac:dyDescent="0.2">
      <c r="A17" s="5">
        <v>52001</v>
      </c>
      <c r="B17" s="5" t="s">
        <v>127</v>
      </c>
      <c r="C17" s="6">
        <v>1015341.75193374</v>
      </c>
      <c r="D17" s="7">
        <v>19074.993999999977</v>
      </c>
      <c r="E17" s="7">
        <v>294779</v>
      </c>
      <c r="F17" s="8">
        <v>0</v>
      </c>
      <c r="G17" s="9">
        <f t="shared" si="0"/>
        <v>203354</v>
      </c>
      <c r="H17" s="7">
        <v>328057</v>
      </c>
      <c r="I17" s="7"/>
      <c r="J17" s="9">
        <f t="shared" si="1"/>
        <v>170076</v>
      </c>
      <c r="K17" s="7">
        <f t="shared" si="2"/>
        <v>373430</v>
      </c>
    </row>
    <row r="18" spans="1:11" ht="13.5" customHeight="1" x14ac:dyDescent="0.2">
      <c r="A18" s="5">
        <v>4002</v>
      </c>
      <c r="B18" s="5" t="s">
        <v>18</v>
      </c>
      <c r="C18" s="6">
        <v>3082839.2544684829</v>
      </c>
      <c r="D18" s="7">
        <v>0</v>
      </c>
      <c r="E18" s="7">
        <v>494476</v>
      </c>
      <c r="F18" s="8">
        <v>0</v>
      </c>
      <c r="G18" s="9">
        <f t="shared" si="0"/>
        <v>1046944</v>
      </c>
      <c r="H18" s="7">
        <v>560091</v>
      </c>
      <c r="I18" s="7"/>
      <c r="J18" s="9">
        <f t="shared" si="1"/>
        <v>981329</v>
      </c>
      <c r="K18" s="7">
        <f t="shared" si="2"/>
        <v>2028273</v>
      </c>
    </row>
    <row r="19" spans="1:11" ht="13.5" customHeight="1" x14ac:dyDescent="0.2">
      <c r="A19" s="5">
        <v>22001</v>
      </c>
      <c r="B19" s="5" t="s">
        <v>59</v>
      </c>
      <c r="C19" s="6">
        <v>758029.11616970995</v>
      </c>
      <c r="D19" s="7">
        <v>24081.971999999994</v>
      </c>
      <c r="E19" s="7">
        <v>263346</v>
      </c>
      <c r="F19" s="8">
        <v>0</v>
      </c>
      <c r="G19" s="9">
        <f t="shared" si="0"/>
        <v>103628</v>
      </c>
      <c r="H19" s="7">
        <v>267137</v>
      </c>
      <c r="I19" s="7"/>
      <c r="J19" s="9">
        <f t="shared" si="1"/>
        <v>99837</v>
      </c>
      <c r="K19" s="7">
        <f t="shared" si="2"/>
        <v>203465</v>
      </c>
    </row>
    <row r="20" spans="1:11" ht="13.5" customHeight="1" x14ac:dyDescent="0.2">
      <c r="A20" s="5">
        <v>49002</v>
      </c>
      <c r="B20" s="5" t="s">
        <v>114</v>
      </c>
      <c r="C20" s="6">
        <v>23689453.039637618</v>
      </c>
      <c r="D20" s="7">
        <v>0</v>
      </c>
      <c r="E20" s="7">
        <v>3636288</v>
      </c>
      <c r="F20" s="8">
        <v>0</v>
      </c>
      <c r="G20" s="9">
        <f t="shared" si="0"/>
        <v>8208439</v>
      </c>
      <c r="H20" s="7">
        <v>4069397</v>
      </c>
      <c r="I20" s="7"/>
      <c r="J20" s="9">
        <f t="shared" si="1"/>
        <v>7775330</v>
      </c>
      <c r="K20" s="7">
        <f t="shared" si="2"/>
        <v>15983769</v>
      </c>
    </row>
    <row r="21" spans="1:11" ht="13.5" customHeight="1" x14ac:dyDescent="0.2">
      <c r="A21" s="5">
        <v>30003</v>
      </c>
      <c r="B21" s="5" t="s">
        <v>77</v>
      </c>
      <c r="C21" s="6">
        <v>2180642.6541294619</v>
      </c>
      <c r="D21" s="7">
        <v>0</v>
      </c>
      <c r="E21" s="7">
        <v>407105</v>
      </c>
      <c r="F21" s="8">
        <v>0</v>
      </c>
      <c r="G21" s="9">
        <f t="shared" si="0"/>
        <v>683216</v>
      </c>
      <c r="H21" s="7">
        <v>433451</v>
      </c>
      <c r="I21" s="7"/>
      <c r="J21" s="9">
        <f t="shared" si="1"/>
        <v>656870</v>
      </c>
      <c r="K21" s="7">
        <f t="shared" si="2"/>
        <v>1340086</v>
      </c>
    </row>
    <row r="22" spans="1:11" ht="13.5" customHeight="1" x14ac:dyDescent="0.2">
      <c r="A22" s="5">
        <v>45004</v>
      </c>
      <c r="B22" s="5" t="s">
        <v>107</v>
      </c>
      <c r="C22" s="6">
        <v>2590954.4644741411</v>
      </c>
      <c r="D22" s="7">
        <v>35008.726000000024</v>
      </c>
      <c r="E22" s="7">
        <v>917471</v>
      </c>
      <c r="F22" s="8">
        <v>0</v>
      </c>
      <c r="G22" s="9">
        <f t="shared" si="0"/>
        <v>360502</v>
      </c>
      <c r="H22" s="7">
        <v>957568</v>
      </c>
      <c r="I22" s="7"/>
      <c r="J22" s="9">
        <f t="shared" si="1"/>
        <v>320405</v>
      </c>
      <c r="K22" s="7">
        <f t="shared" si="2"/>
        <v>680907</v>
      </c>
    </row>
    <row r="23" spans="1:11" ht="13.5" customHeight="1" x14ac:dyDescent="0.2">
      <c r="A23" s="5">
        <v>5001</v>
      </c>
      <c r="B23" s="5" t="s">
        <v>20</v>
      </c>
      <c r="C23" s="6">
        <v>19059383.380490787</v>
      </c>
      <c r="D23" s="7">
        <v>0</v>
      </c>
      <c r="E23" s="7">
        <v>3829404</v>
      </c>
      <c r="F23" s="8">
        <v>0</v>
      </c>
      <c r="G23" s="9">
        <f t="shared" si="0"/>
        <v>5700288</v>
      </c>
      <c r="H23" s="7">
        <v>3952716</v>
      </c>
      <c r="I23" s="7"/>
      <c r="J23" s="9">
        <f t="shared" si="1"/>
        <v>5576976</v>
      </c>
      <c r="K23" s="7">
        <f t="shared" si="2"/>
        <v>11277264</v>
      </c>
    </row>
    <row r="24" spans="1:11" ht="13.5" customHeight="1" x14ac:dyDescent="0.2">
      <c r="A24" s="5">
        <v>26002</v>
      </c>
      <c r="B24" s="5" t="s">
        <v>68</v>
      </c>
      <c r="C24" s="6">
        <v>1645690.1973162948</v>
      </c>
      <c r="D24" s="7">
        <v>0</v>
      </c>
      <c r="E24" s="7">
        <v>207417</v>
      </c>
      <c r="F24" s="8">
        <v>0</v>
      </c>
      <c r="G24" s="9">
        <f t="shared" si="0"/>
        <v>615428</v>
      </c>
      <c r="H24" s="7">
        <v>228077</v>
      </c>
      <c r="I24" s="7"/>
      <c r="J24" s="9">
        <f t="shared" si="1"/>
        <v>594768</v>
      </c>
      <c r="K24" s="7">
        <f t="shared" si="2"/>
        <v>1210196</v>
      </c>
    </row>
    <row r="25" spans="1:11" ht="13.5" customHeight="1" x14ac:dyDescent="0.2">
      <c r="A25" s="5">
        <v>43001</v>
      </c>
      <c r="B25" s="5" t="s">
        <v>102</v>
      </c>
      <c r="C25" s="6">
        <v>1347414.1399805623</v>
      </c>
      <c r="D25" s="7">
        <v>0</v>
      </c>
      <c r="E25" s="7">
        <v>216713</v>
      </c>
      <c r="F25" s="8">
        <v>0</v>
      </c>
      <c r="G25" s="9">
        <f t="shared" si="0"/>
        <v>456994</v>
      </c>
      <c r="H25" s="7">
        <v>248405</v>
      </c>
      <c r="I25" s="7"/>
      <c r="J25" s="9">
        <f t="shared" si="1"/>
        <v>425302</v>
      </c>
      <c r="K25" s="7">
        <f t="shared" si="2"/>
        <v>882296</v>
      </c>
    </row>
    <row r="26" spans="1:11" ht="13.5" customHeight="1" x14ac:dyDescent="0.2">
      <c r="A26" s="5">
        <v>41001</v>
      </c>
      <c r="B26" s="5" t="s">
        <v>97</v>
      </c>
      <c r="C26" s="6">
        <v>4869756.7544101737</v>
      </c>
      <c r="D26" s="7">
        <v>0</v>
      </c>
      <c r="E26" s="7">
        <v>960415</v>
      </c>
      <c r="F26" s="8">
        <v>0</v>
      </c>
      <c r="G26" s="9">
        <f t="shared" si="0"/>
        <v>1474463</v>
      </c>
      <c r="H26" s="7">
        <v>1017338</v>
      </c>
      <c r="I26" s="7"/>
      <c r="J26" s="9">
        <f t="shared" si="1"/>
        <v>1417540</v>
      </c>
      <c r="K26" s="7">
        <f t="shared" si="2"/>
        <v>2892003</v>
      </c>
    </row>
    <row r="27" spans="1:11" ht="13.5" customHeight="1" x14ac:dyDescent="0.2">
      <c r="A27" s="5">
        <v>28001</v>
      </c>
      <c r="B27" s="5" t="s">
        <v>72</v>
      </c>
      <c r="C27" s="6">
        <v>1940990.6855552725</v>
      </c>
      <c r="D27" s="7">
        <v>8466.1179999999877</v>
      </c>
      <c r="E27" s="7">
        <v>296804</v>
      </c>
      <c r="F27" s="8">
        <v>0</v>
      </c>
      <c r="G27" s="9">
        <f t="shared" si="0"/>
        <v>669458</v>
      </c>
      <c r="H27" s="7">
        <v>319904</v>
      </c>
      <c r="I27" s="7"/>
      <c r="J27" s="9">
        <f t="shared" si="1"/>
        <v>646358</v>
      </c>
      <c r="K27" s="7">
        <f t="shared" si="2"/>
        <v>1315816</v>
      </c>
    </row>
    <row r="28" spans="1:11" ht="13.5" customHeight="1" x14ac:dyDescent="0.2">
      <c r="A28" s="5">
        <v>60001</v>
      </c>
      <c r="B28" s="5" t="s">
        <v>145</v>
      </c>
      <c r="C28" s="6">
        <v>1819540.7419564179</v>
      </c>
      <c r="D28" s="7">
        <v>4461.4580000000133</v>
      </c>
      <c r="E28" s="7">
        <v>286524</v>
      </c>
      <c r="F28" s="8">
        <v>0</v>
      </c>
      <c r="G28" s="9">
        <f t="shared" si="0"/>
        <v>621016</v>
      </c>
      <c r="H28" s="7">
        <v>293815</v>
      </c>
      <c r="I28" s="7"/>
      <c r="J28" s="9">
        <f t="shared" si="1"/>
        <v>613725</v>
      </c>
      <c r="K28" s="7">
        <f t="shared" si="2"/>
        <v>1234741</v>
      </c>
    </row>
    <row r="29" spans="1:11" ht="13.5" customHeight="1" x14ac:dyDescent="0.2">
      <c r="A29" s="5">
        <v>7001</v>
      </c>
      <c r="B29" s="5" t="s">
        <v>28</v>
      </c>
      <c r="C29" s="6">
        <v>4926549.450711485</v>
      </c>
      <c r="D29" s="7">
        <v>62913.179999999935</v>
      </c>
      <c r="E29" s="7">
        <v>913729</v>
      </c>
      <c r="F29" s="8">
        <v>0</v>
      </c>
      <c r="G29" s="9">
        <f t="shared" si="0"/>
        <v>1518089</v>
      </c>
      <c r="H29" s="7">
        <v>934058</v>
      </c>
      <c r="I29" s="7"/>
      <c r="J29" s="9">
        <f t="shared" si="1"/>
        <v>1497760</v>
      </c>
      <c r="K29" s="7">
        <f t="shared" si="2"/>
        <v>3015849</v>
      </c>
    </row>
    <row r="30" spans="1:11" ht="13.5" customHeight="1" x14ac:dyDescent="0.2">
      <c r="A30" s="5">
        <v>39001</v>
      </c>
      <c r="B30" s="5" t="s">
        <v>91</v>
      </c>
      <c r="C30" s="6">
        <v>3079958.0962867364</v>
      </c>
      <c r="D30" s="7">
        <v>0</v>
      </c>
      <c r="E30" s="7">
        <v>529566</v>
      </c>
      <c r="F30" s="8">
        <v>0</v>
      </c>
      <c r="G30" s="9">
        <f t="shared" si="0"/>
        <v>1010413</v>
      </c>
      <c r="H30" s="7">
        <v>554113</v>
      </c>
      <c r="I30" s="7"/>
      <c r="J30" s="9">
        <f t="shared" si="1"/>
        <v>985866</v>
      </c>
      <c r="K30" s="7">
        <f t="shared" si="2"/>
        <v>1996279</v>
      </c>
    </row>
    <row r="31" spans="1:11" ht="13.5" customHeight="1" x14ac:dyDescent="0.2">
      <c r="A31" s="5">
        <v>12002</v>
      </c>
      <c r="B31" s="5" t="s">
        <v>36</v>
      </c>
      <c r="C31" s="6">
        <v>2455966.7207085406</v>
      </c>
      <c r="D31" s="7">
        <v>29267.371999999974</v>
      </c>
      <c r="E31" s="7">
        <v>799705</v>
      </c>
      <c r="F31" s="8">
        <v>0</v>
      </c>
      <c r="G31" s="9">
        <f t="shared" si="0"/>
        <v>413645</v>
      </c>
      <c r="H31" s="7">
        <v>830169</v>
      </c>
      <c r="I31" s="7"/>
      <c r="J31" s="9">
        <f t="shared" si="1"/>
        <v>383181</v>
      </c>
      <c r="K31" s="7">
        <f t="shared" si="2"/>
        <v>796826</v>
      </c>
    </row>
    <row r="32" spans="1:11" ht="13.5" customHeight="1" x14ac:dyDescent="0.2">
      <c r="A32" s="5">
        <v>50005</v>
      </c>
      <c r="B32" s="5" t="s">
        <v>121</v>
      </c>
      <c r="C32" s="6">
        <v>1700767.5844188249</v>
      </c>
      <c r="D32" s="7">
        <v>0</v>
      </c>
      <c r="E32" s="7">
        <v>274628</v>
      </c>
      <c r="F32" s="8">
        <v>0</v>
      </c>
      <c r="G32" s="9">
        <f t="shared" si="0"/>
        <v>575756</v>
      </c>
      <c r="H32" s="7">
        <v>298144</v>
      </c>
      <c r="I32" s="7"/>
      <c r="J32" s="9">
        <f t="shared" si="1"/>
        <v>552240</v>
      </c>
      <c r="K32" s="7">
        <f t="shared" si="2"/>
        <v>1127996</v>
      </c>
    </row>
    <row r="33" spans="1:11" ht="13.5" customHeight="1" x14ac:dyDescent="0.2">
      <c r="A33" s="5">
        <v>59003</v>
      </c>
      <c r="B33" s="5" t="s">
        <v>144</v>
      </c>
      <c r="C33" s="6">
        <v>1564205.3613382543</v>
      </c>
      <c r="D33" s="7">
        <v>0</v>
      </c>
      <c r="E33" s="7">
        <v>271828</v>
      </c>
      <c r="F33" s="8">
        <v>0</v>
      </c>
      <c r="G33" s="9">
        <f t="shared" si="0"/>
        <v>510275</v>
      </c>
      <c r="H33" s="7">
        <v>267465</v>
      </c>
      <c r="I33" s="7"/>
      <c r="J33" s="9">
        <f t="shared" si="1"/>
        <v>514638</v>
      </c>
      <c r="K33" s="7">
        <f t="shared" si="2"/>
        <v>1024913</v>
      </c>
    </row>
    <row r="34" spans="1:11" ht="13.5" customHeight="1" x14ac:dyDescent="0.2">
      <c r="A34" s="5">
        <v>21003</v>
      </c>
      <c r="B34" s="5" t="s">
        <v>58</v>
      </c>
      <c r="C34" s="6">
        <v>1703048.5923591722</v>
      </c>
      <c r="D34" s="7">
        <v>8378.1059999999707</v>
      </c>
      <c r="E34" s="7">
        <v>442927</v>
      </c>
      <c r="F34" s="8">
        <v>0</v>
      </c>
      <c r="G34" s="9">
        <f t="shared" si="0"/>
        <v>404408</v>
      </c>
      <c r="H34" s="7">
        <v>472145</v>
      </c>
      <c r="I34" s="7"/>
      <c r="J34" s="9">
        <f t="shared" si="1"/>
        <v>375190</v>
      </c>
      <c r="K34" s="7">
        <f t="shared" si="2"/>
        <v>779598</v>
      </c>
    </row>
    <row r="35" spans="1:11" ht="13.5" customHeight="1" x14ac:dyDescent="0.2">
      <c r="A35" s="5">
        <v>16001</v>
      </c>
      <c r="B35" s="5" t="s">
        <v>47</v>
      </c>
      <c r="C35" s="6">
        <v>5336024.2613543523</v>
      </c>
      <c r="D35" s="7">
        <v>0</v>
      </c>
      <c r="E35" s="7">
        <v>2038709</v>
      </c>
      <c r="F35" s="8">
        <v>0</v>
      </c>
      <c r="G35" s="9">
        <f t="shared" si="0"/>
        <v>629303</v>
      </c>
      <c r="H35" s="7">
        <v>2155557</v>
      </c>
      <c r="I35" s="7"/>
      <c r="J35" s="9">
        <f t="shared" si="1"/>
        <v>512455</v>
      </c>
      <c r="K35" s="7">
        <f t="shared" si="2"/>
        <v>1141758</v>
      </c>
    </row>
    <row r="36" spans="1:11" ht="13.5" customHeight="1" x14ac:dyDescent="0.2">
      <c r="A36" s="5">
        <v>61008</v>
      </c>
      <c r="B36" s="5" t="s">
        <v>152</v>
      </c>
      <c r="C36" s="6">
        <v>7549191.1047474584</v>
      </c>
      <c r="D36" s="7">
        <v>48669.691999999981</v>
      </c>
      <c r="E36" s="7">
        <v>1903405</v>
      </c>
      <c r="F36" s="8">
        <v>0</v>
      </c>
      <c r="G36" s="9">
        <f t="shared" si="0"/>
        <v>1846856</v>
      </c>
      <c r="H36" s="7">
        <v>1970584</v>
      </c>
      <c r="I36" s="7"/>
      <c r="J36" s="9">
        <f t="shared" si="1"/>
        <v>1779677</v>
      </c>
      <c r="K36" s="7">
        <f t="shared" si="2"/>
        <v>3626533</v>
      </c>
    </row>
    <row r="37" spans="1:11" ht="13.5" customHeight="1" x14ac:dyDescent="0.2">
      <c r="A37" s="5">
        <v>38002</v>
      </c>
      <c r="B37" s="5" t="s">
        <v>89</v>
      </c>
      <c r="C37" s="6">
        <v>1882020.4011291633</v>
      </c>
      <c r="D37" s="7">
        <v>0</v>
      </c>
      <c r="E37" s="7">
        <v>525177</v>
      </c>
      <c r="F37" s="8">
        <v>0</v>
      </c>
      <c r="G37" s="9">
        <f t="shared" ref="G37:G68" si="3">IF(((0.5*C37)-(0.5*D37)-(0.5*F37)-E37)&lt;0,0,ROUND((0.5*C37)-(0.5*D37)-(0.5*F37)-E37,0))</f>
        <v>415833</v>
      </c>
      <c r="H37" s="7">
        <v>572017</v>
      </c>
      <c r="I37" s="7"/>
      <c r="J37" s="9">
        <f t="shared" ref="J37:J68" si="4">IF(((0.5*C37)-(0.5*D37)-(0.5*F37)-H37-I37)&lt;0,0,ROUND((0.5*C37)-(0.5*D37)-(0.5*F37)-H37-I37,0))</f>
        <v>368993</v>
      </c>
      <c r="K37" s="7">
        <f t="shared" ref="K37:K68" si="5">G37+J37</f>
        <v>784826</v>
      </c>
    </row>
    <row r="38" spans="1:11" ht="13.5" customHeight="1" x14ac:dyDescent="0.2">
      <c r="A38" s="5">
        <v>49003</v>
      </c>
      <c r="B38" s="5" t="s">
        <v>115</v>
      </c>
      <c r="C38" s="6">
        <v>5299360.6879557595</v>
      </c>
      <c r="D38" s="7">
        <v>10811.31799999997</v>
      </c>
      <c r="E38" s="7">
        <v>920000</v>
      </c>
      <c r="F38" s="8">
        <v>0</v>
      </c>
      <c r="G38" s="9">
        <f t="shared" si="3"/>
        <v>1724275</v>
      </c>
      <c r="H38" s="7">
        <v>995907</v>
      </c>
      <c r="I38" s="7"/>
      <c r="J38" s="9">
        <f t="shared" si="4"/>
        <v>1648368</v>
      </c>
      <c r="K38" s="7">
        <f t="shared" si="5"/>
        <v>3372643</v>
      </c>
    </row>
    <row r="39" spans="1:11" ht="13.5" customHeight="1" x14ac:dyDescent="0.2">
      <c r="A39" s="5">
        <v>5006</v>
      </c>
      <c r="B39" s="5" t="s">
        <v>23</v>
      </c>
      <c r="C39" s="6">
        <v>2401787.8767819768</v>
      </c>
      <c r="D39" s="7">
        <v>51475.3679999999</v>
      </c>
      <c r="E39" s="7">
        <v>525064</v>
      </c>
      <c r="F39" s="8">
        <v>0</v>
      </c>
      <c r="G39" s="9">
        <f t="shared" si="3"/>
        <v>650092</v>
      </c>
      <c r="H39" s="7">
        <v>551984</v>
      </c>
      <c r="I39" s="7"/>
      <c r="J39" s="9">
        <f t="shared" si="4"/>
        <v>623172</v>
      </c>
      <c r="K39" s="7">
        <f t="shared" si="5"/>
        <v>1273264</v>
      </c>
    </row>
    <row r="40" spans="1:11" ht="13.5" customHeight="1" x14ac:dyDescent="0.2">
      <c r="A40" s="5">
        <v>19004</v>
      </c>
      <c r="B40" s="5" t="s">
        <v>54</v>
      </c>
      <c r="C40" s="6">
        <v>2993670.5523042381</v>
      </c>
      <c r="D40" s="7">
        <v>34749.96040000004</v>
      </c>
      <c r="E40" s="7">
        <v>817680</v>
      </c>
      <c r="F40" s="8">
        <v>0</v>
      </c>
      <c r="G40" s="9">
        <f t="shared" si="3"/>
        <v>661780</v>
      </c>
      <c r="H40" s="7">
        <v>886955</v>
      </c>
      <c r="I40" s="7"/>
      <c r="J40" s="9">
        <f t="shared" si="4"/>
        <v>592505</v>
      </c>
      <c r="K40" s="7">
        <f t="shared" si="5"/>
        <v>1254285</v>
      </c>
    </row>
    <row r="41" spans="1:11" ht="13.5" customHeight="1" x14ac:dyDescent="0.2">
      <c r="A41" s="5">
        <v>56002</v>
      </c>
      <c r="B41" s="5" t="s">
        <v>137</v>
      </c>
      <c r="C41" s="6">
        <v>1150952.4653769452</v>
      </c>
      <c r="D41" s="7">
        <v>0</v>
      </c>
      <c r="E41" s="7">
        <v>448295</v>
      </c>
      <c r="F41" s="8">
        <v>0</v>
      </c>
      <c r="G41" s="9">
        <f t="shared" si="3"/>
        <v>127181</v>
      </c>
      <c r="H41" s="7">
        <v>463187</v>
      </c>
      <c r="I41" s="7"/>
      <c r="J41" s="9">
        <f t="shared" si="4"/>
        <v>112289</v>
      </c>
      <c r="K41" s="7">
        <f t="shared" si="5"/>
        <v>239470</v>
      </c>
    </row>
    <row r="42" spans="1:11" ht="13.5" customHeight="1" x14ac:dyDescent="0.2">
      <c r="A42" s="5">
        <v>51001</v>
      </c>
      <c r="B42" s="5" t="s">
        <v>122</v>
      </c>
      <c r="C42" s="6">
        <v>16175924.07532794</v>
      </c>
      <c r="D42" s="7">
        <v>1628.2679999999818</v>
      </c>
      <c r="E42" s="7">
        <v>1216278</v>
      </c>
      <c r="F42" s="8">
        <v>0</v>
      </c>
      <c r="G42" s="9">
        <f t="shared" si="3"/>
        <v>6870870</v>
      </c>
      <c r="H42" s="7">
        <v>1362062</v>
      </c>
      <c r="I42" s="7"/>
      <c r="J42" s="9">
        <f t="shared" si="4"/>
        <v>6725086</v>
      </c>
      <c r="K42" s="7">
        <f t="shared" si="5"/>
        <v>13595956</v>
      </c>
    </row>
    <row r="43" spans="1:11" ht="13.5" customHeight="1" x14ac:dyDescent="0.2">
      <c r="A43" s="5">
        <v>64002</v>
      </c>
      <c r="B43" s="5" t="s">
        <v>157</v>
      </c>
      <c r="C43" s="6">
        <v>2286030.5953696072</v>
      </c>
      <c r="D43" s="7">
        <v>0</v>
      </c>
      <c r="E43" s="7">
        <v>160758</v>
      </c>
      <c r="F43" s="8">
        <v>0</v>
      </c>
      <c r="G43" s="9">
        <f t="shared" si="3"/>
        <v>982257</v>
      </c>
      <c r="H43" s="7">
        <v>174651</v>
      </c>
      <c r="I43" s="7"/>
      <c r="J43" s="9">
        <f t="shared" si="4"/>
        <v>968364</v>
      </c>
      <c r="K43" s="7">
        <f t="shared" si="5"/>
        <v>1950621</v>
      </c>
    </row>
    <row r="44" spans="1:11" ht="13.5" customHeight="1" x14ac:dyDescent="0.2">
      <c r="A44" s="5">
        <v>20001</v>
      </c>
      <c r="B44" s="5" t="s">
        <v>55</v>
      </c>
      <c r="C44" s="6">
        <v>2199951.6450369107</v>
      </c>
      <c r="D44" s="7">
        <v>0</v>
      </c>
      <c r="E44" s="7">
        <v>205489</v>
      </c>
      <c r="F44" s="8">
        <v>0</v>
      </c>
      <c r="G44" s="9">
        <f t="shared" si="3"/>
        <v>894487</v>
      </c>
      <c r="H44" s="7">
        <v>216172</v>
      </c>
      <c r="I44" s="7"/>
      <c r="J44" s="9">
        <f t="shared" si="4"/>
        <v>883804</v>
      </c>
      <c r="K44" s="7">
        <f t="shared" si="5"/>
        <v>1778291</v>
      </c>
    </row>
    <row r="45" spans="1:11" ht="13.5" customHeight="1" x14ac:dyDescent="0.2">
      <c r="A45" s="5">
        <v>23001</v>
      </c>
      <c r="B45" s="5" t="s">
        <v>62</v>
      </c>
      <c r="C45" s="6">
        <v>1108461.1084980741</v>
      </c>
      <c r="D45" s="7">
        <v>21393.609999999986</v>
      </c>
      <c r="E45" s="7">
        <v>294431</v>
      </c>
      <c r="F45" s="8">
        <v>0</v>
      </c>
      <c r="G45" s="9">
        <f t="shared" si="3"/>
        <v>249103</v>
      </c>
      <c r="H45" s="7">
        <v>338974</v>
      </c>
      <c r="I45" s="7"/>
      <c r="J45" s="9">
        <f t="shared" si="4"/>
        <v>204560</v>
      </c>
      <c r="K45" s="7">
        <f t="shared" si="5"/>
        <v>453663</v>
      </c>
    </row>
    <row r="46" spans="1:11" ht="13.5" customHeight="1" x14ac:dyDescent="0.2">
      <c r="A46" s="5">
        <v>22005</v>
      </c>
      <c r="B46" s="5" t="s">
        <v>60</v>
      </c>
      <c r="C46" s="6">
        <v>977092.57634719484</v>
      </c>
      <c r="D46" s="7">
        <v>0</v>
      </c>
      <c r="E46" s="7">
        <v>547880</v>
      </c>
      <c r="F46" s="8">
        <v>0</v>
      </c>
      <c r="G46" s="9">
        <f t="shared" si="3"/>
        <v>0</v>
      </c>
      <c r="H46" s="7">
        <v>567948</v>
      </c>
      <c r="I46" s="7"/>
      <c r="J46" s="9">
        <f t="shared" si="4"/>
        <v>0</v>
      </c>
      <c r="K46" s="7">
        <f t="shared" si="5"/>
        <v>0</v>
      </c>
    </row>
    <row r="47" spans="1:11" ht="13.5" customHeight="1" x14ac:dyDescent="0.2">
      <c r="A47" s="5">
        <v>16002</v>
      </c>
      <c r="B47" s="5" t="s">
        <v>48</v>
      </c>
      <c r="C47" s="6">
        <v>90407.142295469996</v>
      </c>
      <c r="D47" s="7">
        <v>0</v>
      </c>
      <c r="E47" s="7">
        <v>95616</v>
      </c>
      <c r="F47" s="8">
        <v>106448</v>
      </c>
      <c r="G47" s="9">
        <f t="shared" si="3"/>
        <v>0</v>
      </c>
      <c r="H47" s="7">
        <v>102520</v>
      </c>
      <c r="I47" s="7"/>
      <c r="J47" s="9">
        <f t="shared" si="4"/>
        <v>0</v>
      </c>
      <c r="K47" s="7">
        <f t="shared" si="5"/>
        <v>0</v>
      </c>
    </row>
    <row r="48" spans="1:11" ht="13.5" customHeight="1" x14ac:dyDescent="0.2">
      <c r="A48" s="5">
        <v>61007</v>
      </c>
      <c r="B48" s="5" t="s">
        <v>151</v>
      </c>
      <c r="C48" s="6">
        <v>3826308.4377667378</v>
      </c>
      <c r="D48" s="7">
        <v>0</v>
      </c>
      <c r="E48" s="7">
        <v>719387</v>
      </c>
      <c r="F48" s="8">
        <v>0</v>
      </c>
      <c r="G48" s="9">
        <f t="shared" si="3"/>
        <v>1193767</v>
      </c>
      <c r="H48" s="7">
        <v>732245</v>
      </c>
      <c r="I48" s="7"/>
      <c r="J48" s="9">
        <f t="shared" si="4"/>
        <v>1180909</v>
      </c>
      <c r="K48" s="7">
        <f t="shared" si="5"/>
        <v>2374676</v>
      </c>
    </row>
    <row r="49" spans="1:11" ht="13.5" customHeight="1" x14ac:dyDescent="0.2">
      <c r="A49" s="5">
        <v>5003</v>
      </c>
      <c r="B49" s="5" t="s">
        <v>21</v>
      </c>
      <c r="C49" s="6">
        <v>2142050.7582201953</v>
      </c>
      <c r="D49" s="7">
        <v>18746.713999999978</v>
      </c>
      <c r="E49" s="7">
        <v>860653</v>
      </c>
      <c r="F49" s="8">
        <v>0</v>
      </c>
      <c r="G49" s="9">
        <f t="shared" si="3"/>
        <v>200999</v>
      </c>
      <c r="H49" s="7">
        <v>891967</v>
      </c>
      <c r="I49" s="7"/>
      <c r="J49" s="9">
        <f t="shared" si="4"/>
        <v>169685</v>
      </c>
      <c r="K49" s="7">
        <f t="shared" si="5"/>
        <v>370684</v>
      </c>
    </row>
    <row r="50" spans="1:11" ht="13.5" customHeight="1" x14ac:dyDescent="0.2">
      <c r="A50" s="5">
        <v>28002</v>
      </c>
      <c r="B50" s="5" t="s">
        <v>73</v>
      </c>
      <c r="C50" s="6">
        <v>1756811.7865594968</v>
      </c>
      <c r="D50" s="7">
        <v>35415.175999999992</v>
      </c>
      <c r="E50" s="7">
        <v>463418</v>
      </c>
      <c r="F50" s="8">
        <v>0</v>
      </c>
      <c r="G50" s="9">
        <f t="shared" si="3"/>
        <v>397280</v>
      </c>
      <c r="H50" s="7">
        <v>517795</v>
      </c>
      <c r="I50" s="7"/>
      <c r="J50" s="9">
        <f t="shared" si="4"/>
        <v>342903</v>
      </c>
      <c r="K50" s="7">
        <f t="shared" si="5"/>
        <v>740183</v>
      </c>
    </row>
    <row r="51" spans="1:11" ht="13.5" customHeight="1" x14ac:dyDescent="0.2">
      <c r="A51" s="5">
        <v>17001</v>
      </c>
      <c r="B51" s="5" t="s">
        <v>49</v>
      </c>
      <c r="C51" s="6">
        <v>1801195.9470017073</v>
      </c>
      <c r="D51" s="7">
        <v>0</v>
      </c>
      <c r="E51" s="7">
        <v>158793</v>
      </c>
      <c r="F51" s="8">
        <v>0</v>
      </c>
      <c r="G51" s="9">
        <f t="shared" si="3"/>
        <v>741805</v>
      </c>
      <c r="H51" s="7">
        <v>167319</v>
      </c>
      <c r="I51" s="7"/>
      <c r="J51" s="9">
        <f t="shared" si="4"/>
        <v>733279</v>
      </c>
      <c r="K51" s="7">
        <f t="shared" si="5"/>
        <v>1475084</v>
      </c>
    </row>
    <row r="52" spans="1:11" ht="13.5" customHeight="1" x14ac:dyDescent="0.2">
      <c r="A52" s="5">
        <v>44001</v>
      </c>
      <c r="B52" s="5" t="s">
        <v>105</v>
      </c>
      <c r="C52" s="6">
        <v>1091701.015195606</v>
      </c>
      <c r="D52" s="7">
        <v>0</v>
      </c>
      <c r="E52" s="7">
        <v>451161</v>
      </c>
      <c r="F52" s="8">
        <v>0</v>
      </c>
      <c r="G52" s="9">
        <f t="shared" si="3"/>
        <v>94690</v>
      </c>
      <c r="H52" s="7">
        <v>490727</v>
      </c>
      <c r="I52" s="7"/>
      <c r="J52" s="9">
        <f t="shared" si="4"/>
        <v>55124</v>
      </c>
      <c r="K52" s="7">
        <f t="shared" si="5"/>
        <v>149814</v>
      </c>
    </row>
    <row r="53" spans="1:11" ht="13.5" customHeight="1" x14ac:dyDescent="0.2">
      <c r="A53" s="5">
        <v>46002</v>
      </c>
      <c r="B53" s="5" t="s">
        <v>110</v>
      </c>
      <c r="C53" s="6">
        <v>1230928.01433063</v>
      </c>
      <c r="D53" s="7">
        <v>0</v>
      </c>
      <c r="E53" s="7">
        <v>132117</v>
      </c>
      <c r="F53" s="8">
        <v>0</v>
      </c>
      <c r="G53" s="9">
        <f t="shared" si="3"/>
        <v>483347</v>
      </c>
      <c r="H53" s="7">
        <v>140216</v>
      </c>
      <c r="I53" s="7"/>
      <c r="J53" s="9">
        <f t="shared" si="4"/>
        <v>475248</v>
      </c>
      <c r="K53" s="7">
        <f t="shared" si="5"/>
        <v>958595</v>
      </c>
    </row>
    <row r="54" spans="1:11" ht="13.5" customHeight="1" x14ac:dyDescent="0.2">
      <c r="A54" s="5">
        <v>24004</v>
      </c>
      <c r="B54" s="5" t="s">
        <v>65</v>
      </c>
      <c r="C54" s="6">
        <v>2050144.4307797989</v>
      </c>
      <c r="D54" s="7">
        <v>32516.793999999994</v>
      </c>
      <c r="E54" s="7">
        <v>849229</v>
      </c>
      <c r="F54" s="8">
        <v>0</v>
      </c>
      <c r="G54" s="9">
        <f t="shared" si="3"/>
        <v>159585</v>
      </c>
      <c r="H54" s="7">
        <v>861840</v>
      </c>
      <c r="I54" s="7"/>
      <c r="J54" s="9">
        <f t="shared" si="4"/>
        <v>146974</v>
      </c>
      <c r="K54" s="7">
        <f t="shared" si="5"/>
        <v>306559</v>
      </c>
    </row>
    <row r="55" spans="1:11" ht="13.5" customHeight="1" x14ac:dyDescent="0.2">
      <c r="A55" s="5">
        <v>50003</v>
      </c>
      <c r="B55" s="5" t="s">
        <v>120</v>
      </c>
      <c r="C55" s="6">
        <v>3911318.9691067245</v>
      </c>
      <c r="D55" s="7">
        <v>0</v>
      </c>
      <c r="E55" s="7">
        <v>542828</v>
      </c>
      <c r="F55" s="8">
        <v>0</v>
      </c>
      <c r="G55" s="9">
        <f t="shared" si="3"/>
        <v>1412831</v>
      </c>
      <c r="H55" s="7">
        <v>591511</v>
      </c>
      <c r="I55" s="7"/>
      <c r="J55" s="9">
        <f t="shared" si="4"/>
        <v>1364148</v>
      </c>
      <c r="K55" s="7">
        <f t="shared" si="5"/>
        <v>2776979</v>
      </c>
    </row>
    <row r="56" spans="1:11" ht="13.5" customHeight="1" x14ac:dyDescent="0.2">
      <c r="A56" s="5">
        <v>14001</v>
      </c>
      <c r="B56" s="5" t="s">
        <v>40</v>
      </c>
      <c r="C56" s="6">
        <v>1725798.1018475124</v>
      </c>
      <c r="D56" s="7">
        <v>1727.2979999999952</v>
      </c>
      <c r="E56" s="7">
        <v>139447</v>
      </c>
      <c r="F56" s="8">
        <v>0</v>
      </c>
      <c r="G56" s="9">
        <f t="shared" si="3"/>
        <v>722588</v>
      </c>
      <c r="H56" s="7">
        <v>147425</v>
      </c>
      <c r="I56" s="7"/>
      <c r="J56" s="9">
        <f t="shared" si="4"/>
        <v>714610</v>
      </c>
      <c r="K56" s="7">
        <f t="shared" si="5"/>
        <v>1437198</v>
      </c>
    </row>
    <row r="57" spans="1:11" ht="13.5" customHeight="1" x14ac:dyDescent="0.2">
      <c r="A57" s="5">
        <v>6002</v>
      </c>
      <c r="B57" s="5" t="s">
        <v>25</v>
      </c>
      <c r="C57" s="6">
        <v>1135305.0753642677</v>
      </c>
      <c r="D57" s="7">
        <v>7328.9679999999789</v>
      </c>
      <c r="E57" s="7">
        <v>300883</v>
      </c>
      <c r="F57" s="8">
        <v>0</v>
      </c>
      <c r="G57" s="9">
        <f t="shared" si="3"/>
        <v>263105</v>
      </c>
      <c r="H57" s="7">
        <v>330209</v>
      </c>
      <c r="I57" s="7"/>
      <c r="J57" s="9">
        <f t="shared" si="4"/>
        <v>233779</v>
      </c>
      <c r="K57" s="7">
        <f t="shared" si="5"/>
        <v>496884</v>
      </c>
    </row>
    <row r="58" spans="1:11" ht="13.5" customHeight="1" x14ac:dyDescent="0.2">
      <c r="A58" s="5">
        <v>33001</v>
      </c>
      <c r="B58" s="5" t="s">
        <v>80</v>
      </c>
      <c r="C58" s="6">
        <v>2131759.9988641511</v>
      </c>
      <c r="D58" s="7">
        <v>12400.321999999986</v>
      </c>
      <c r="E58" s="7">
        <v>501596</v>
      </c>
      <c r="F58" s="8">
        <v>0</v>
      </c>
      <c r="G58" s="9">
        <f t="shared" si="3"/>
        <v>558084</v>
      </c>
      <c r="H58" s="7">
        <v>522881</v>
      </c>
      <c r="I58" s="7"/>
      <c r="J58" s="9">
        <f t="shared" si="4"/>
        <v>536799</v>
      </c>
      <c r="K58" s="7">
        <f t="shared" si="5"/>
        <v>1094883</v>
      </c>
    </row>
    <row r="59" spans="1:11" ht="13.5" customHeight="1" x14ac:dyDescent="0.2">
      <c r="A59" s="5">
        <v>49004</v>
      </c>
      <c r="B59" s="5" t="s">
        <v>116</v>
      </c>
      <c r="C59" s="6">
        <v>2850235.9599997867</v>
      </c>
      <c r="D59" s="7">
        <v>18969.546000000002</v>
      </c>
      <c r="E59" s="7">
        <v>423449</v>
      </c>
      <c r="F59" s="8">
        <v>0</v>
      </c>
      <c r="G59" s="9">
        <f t="shared" si="3"/>
        <v>992184</v>
      </c>
      <c r="H59" s="7">
        <v>454741</v>
      </c>
      <c r="I59" s="7"/>
      <c r="J59" s="9">
        <f t="shared" si="4"/>
        <v>960892</v>
      </c>
      <c r="K59" s="7">
        <f t="shared" si="5"/>
        <v>1953076</v>
      </c>
    </row>
    <row r="60" spans="1:11" ht="13.5" customHeight="1" x14ac:dyDescent="0.2">
      <c r="A60" s="5">
        <v>63001</v>
      </c>
      <c r="B60" s="5" t="s">
        <v>155</v>
      </c>
      <c r="C60" s="6">
        <v>1925706.2250950215</v>
      </c>
      <c r="D60" s="7">
        <v>0</v>
      </c>
      <c r="E60" s="7">
        <v>151125</v>
      </c>
      <c r="F60" s="8">
        <v>0</v>
      </c>
      <c r="G60" s="9">
        <f t="shared" si="3"/>
        <v>811728</v>
      </c>
      <c r="H60" s="7">
        <v>157827</v>
      </c>
      <c r="I60" s="7"/>
      <c r="J60" s="9">
        <f t="shared" si="4"/>
        <v>805026</v>
      </c>
      <c r="K60" s="7">
        <f t="shared" si="5"/>
        <v>1616754</v>
      </c>
    </row>
    <row r="61" spans="1:11" ht="13.5" customHeight="1" x14ac:dyDescent="0.2">
      <c r="A61" s="5">
        <v>53001</v>
      </c>
      <c r="B61" s="5" t="s">
        <v>129</v>
      </c>
      <c r="C61" s="6">
        <v>1624480.0017933962</v>
      </c>
      <c r="D61" s="7">
        <v>46024.117999999973</v>
      </c>
      <c r="E61" s="7">
        <v>338223</v>
      </c>
      <c r="F61" s="8">
        <v>0</v>
      </c>
      <c r="G61" s="9">
        <f t="shared" si="3"/>
        <v>451005</v>
      </c>
      <c r="H61" s="7">
        <v>362480</v>
      </c>
      <c r="I61" s="7"/>
      <c r="J61" s="9">
        <f t="shared" si="4"/>
        <v>426748</v>
      </c>
      <c r="K61" s="7">
        <f t="shared" si="5"/>
        <v>877753</v>
      </c>
    </row>
    <row r="62" spans="1:11" ht="13.5" customHeight="1" x14ac:dyDescent="0.2">
      <c r="A62" s="5">
        <v>26004</v>
      </c>
      <c r="B62" s="5" t="s">
        <v>69</v>
      </c>
      <c r="C62" s="6">
        <v>2343854.0204425659</v>
      </c>
      <c r="D62" s="7">
        <v>12572.556000000011</v>
      </c>
      <c r="E62" s="7">
        <v>372074</v>
      </c>
      <c r="F62" s="8">
        <v>0</v>
      </c>
      <c r="G62" s="9">
        <f t="shared" si="3"/>
        <v>793567</v>
      </c>
      <c r="H62" s="7">
        <v>407636</v>
      </c>
      <c r="I62" s="7"/>
      <c r="J62" s="9">
        <f t="shared" si="4"/>
        <v>758005</v>
      </c>
      <c r="K62" s="7">
        <f t="shared" si="5"/>
        <v>1551572</v>
      </c>
    </row>
    <row r="63" spans="1:11" ht="13.5" customHeight="1" x14ac:dyDescent="0.2">
      <c r="A63" s="18">
        <v>6006</v>
      </c>
      <c r="B63" s="5" t="s">
        <v>27</v>
      </c>
      <c r="C63" s="6">
        <v>3254941.2208026238</v>
      </c>
      <c r="D63" s="7">
        <v>140455.174</v>
      </c>
      <c r="E63" s="7">
        <v>1572236</v>
      </c>
      <c r="F63" s="8">
        <v>0</v>
      </c>
      <c r="G63" s="9">
        <f t="shared" si="3"/>
        <v>0</v>
      </c>
      <c r="H63" s="7">
        <v>1543242</v>
      </c>
      <c r="I63" s="7"/>
      <c r="J63" s="9">
        <f t="shared" si="4"/>
        <v>14001</v>
      </c>
      <c r="K63" s="7">
        <f t="shared" si="5"/>
        <v>14001</v>
      </c>
    </row>
    <row r="64" spans="1:11" ht="13.5" customHeight="1" x14ac:dyDescent="0.2">
      <c r="A64" s="5">
        <v>27001</v>
      </c>
      <c r="B64" s="5" t="s">
        <v>71</v>
      </c>
      <c r="C64" s="6">
        <v>2017181.402544</v>
      </c>
      <c r="D64" s="7">
        <v>7787.045999999973</v>
      </c>
      <c r="E64" s="7">
        <v>488764</v>
      </c>
      <c r="F64" s="8">
        <v>54365</v>
      </c>
      <c r="G64" s="9">
        <f t="shared" si="3"/>
        <v>488751</v>
      </c>
      <c r="H64" s="7">
        <v>473315</v>
      </c>
      <c r="I64" s="7"/>
      <c r="J64" s="9">
        <f t="shared" si="4"/>
        <v>504200</v>
      </c>
      <c r="K64" s="7">
        <f t="shared" si="5"/>
        <v>992951</v>
      </c>
    </row>
    <row r="65" spans="1:11" ht="13.5" customHeight="1" x14ac:dyDescent="0.2">
      <c r="A65" s="5">
        <v>28003</v>
      </c>
      <c r="B65" s="5" t="s">
        <v>74</v>
      </c>
      <c r="C65" s="6">
        <v>4520357.1147734998</v>
      </c>
      <c r="D65" s="7">
        <v>69561.483999999997</v>
      </c>
      <c r="E65" s="7">
        <v>796858</v>
      </c>
      <c r="F65" s="8">
        <v>0</v>
      </c>
      <c r="G65" s="9">
        <f t="shared" si="3"/>
        <v>1428540</v>
      </c>
      <c r="H65" s="7">
        <v>887899</v>
      </c>
      <c r="I65" s="7"/>
      <c r="J65" s="9">
        <f t="shared" si="4"/>
        <v>1337499</v>
      </c>
      <c r="K65" s="7">
        <f t="shared" si="5"/>
        <v>2766039</v>
      </c>
    </row>
    <row r="66" spans="1:11" ht="13.5" customHeight="1" x14ac:dyDescent="0.2">
      <c r="A66" s="5">
        <v>30001</v>
      </c>
      <c r="B66" s="5" t="s">
        <v>76</v>
      </c>
      <c r="C66" s="6">
        <v>2502347.4372228612</v>
      </c>
      <c r="D66" s="7">
        <v>32460.417999999991</v>
      </c>
      <c r="E66" s="7">
        <v>403380</v>
      </c>
      <c r="F66" s="8">
        <v>0</v>
      </c>
      <c r="G66" s="9">
        <f t="shared" si="3"/>
        <v>831564</v>
      </c>
      <c r="H66" s="7">
        <v>417960</v>
      </c>
      <c r="I66" s="7"/>
      <c r="J66" s="9">
        <f t="shared" si="4"/>
        <v>816984</v>
      </c>
      <c r="K66" s="7">
        <f t="shared" si="5"/>
        <v>1648548</v>
      </c>
    </row>
    <row r="67" spans="1:11" ht="13.5" customHeight="1" x14ac:dyDescent="0.2">
      <c r="A67" s="12">
        <v>31001</v>
      </c>
      <c r="B67" s="12" t="s">
        <v>78</v>
      </c>
      <c r="C67" s="13">
        <v>1358324.2522522521</v>
      </c>
      <c r="D67" s="14">
        <v>207327.43000000002</v>
      </c>
      <c r="E67" s="14">
        <v>381990</v>
      </c>
      <c r="F67" s="15">
        <v>0</v>
      </c>
      <c r="G67" s="16">
        <f t="shared" si="3"/>
        <v>193508</v>
      </c>
      <c r="H67" s="14">
        <v>386895</v>
      </c>
      <c r="I67" s="17"/>
      <c r="J67" s="16">
        <f t="shared" si="4"/>
        <v>188603</v>
      </c>
      <c r="K67" s="14">
        <f t="shared" si="5"/>
        <v>382111</v>
      </c>
    </row>
    <row r="68" spans="1:11" ht="13.5" customHeight="1" x14ac:dyDescent="0.2">
      <c r="A68" s="5">
        <v>41002</v>
      </c>
      <c r="B68" s="5" t="s">
        <v>98</v>
      </c>
      <c r="C68" s="6">
        <v>26848250.773859091</v>
      </c>
      <c r="D68" s="7">
        <v>0</v>
      </c>
      <c r="E68" s="7">
        <v>4983267</v>
      </c>
      <c r="F68" s="8">
        <v>0</v>
      </c>
      <c r="G68" s="9">
        <f t="shared" si="3"/>
        <v>8440858</v>
      </c>
      <c r="H68" s="7">
        <v>5876430</v>
      </c>
      <c r="I68" s="7"/>
      <c r="J68" s="9">
        <f t="shared" si="4"/>
        <v>7547695</v>
      </c>
      <c r="K68" s="7">
        <f t="shared" si="5"/>
        <v>15988553</v>
      </c>
    </row>
    <row r="69" spans="1:11" ht="13.5" customHeight="1" x14ac:dyDescent="0.2">
      <c r="A69" s="5">
        <v>14002</v>
      </c>
      <c r="B69" s="5" t="s">
        <v>41</v>
      </c>
      <c r="C69" s="6">
        <v>1223973.6187694399</v>
      </c>
      <c r="D69" s="7">
        <v>3309.112000000001</v>
      </c>
      <c r="E69" s="7">
        <v>120977</v>
      </c>
      <c r="F69" s="8">
        <v>0</v>
      </c>
      <c r="G69" s="9">
        <f t="shared" ref="G69:G100" si="6">IF(((0.5*C69)-(0.5*D69)-(0.5*F69)-E69)&lt;0,0,ROUND((0.5*C69)-(0.5*D69)-(0.5*F69)-E69,0))</f>
        <v>489355</v>
      </c>
      <c r="H69" s="7">
        <v>126744</v>
      </c>
      <c r="I69" s="7"/>
      <c r="J69" s="9">
        <f t="shared" ref="J69:J100" si="7">IF(((0.5*C69)-(0.5*D69)-(0.5*F69)-H69-I69)&lt;0,0,ROUND((0.5*C69)-(0.5*D69)-(0.5*F69)-H69-I69,0))</f>
        <v>483588</v>
      </c>
      <c r="K69" s="7">
        <f t="shared" ref="K69:K100" si="8">G69+J69</f>
        <v>972943</v>
      </c>
    </row>
    <row r="70" spans="1:11" ht="13.5" customHeight="1" x14ac:dyDescent="0.2">
      <c r="A70" s="5">
        <v>10001</v>
      </c>
      <c r="B70" s="5" t="s">
        <v>32</v>
      </c>
      <c r="C70" s="6">
        <v>827573.07178160991</v>
      </c>
      <c r="D70" s="7">
        <v>21907.340000000011</v>
      </c>
      <c r="E70" s="7">
        <v>286808</v>
      </c>
      <c r="F70" s="8">
        <v>0</v>
      </c>
      <c r="G70" s="9">
        <f t="shared" si="6"/>
        <v>116025</v>
      </c>
      <c r="H70" s="7">
        <v>325623</v>
      </c>
      <c r="I70" s="7"/>
      <c r="J70" s="9">
        <f t="shared" si="7"/>
        <v>77210</v>
      </c>
      <c r="K70" s="7">
        <f t="shared" si="8"/>
        <v>193235</v>
      </c>
    </row>
    <row r="71" spans="1:11" ht="13.5" customHeight="1" x14ac:dyDescent="0.2">
      <c r="A71" s="5">
        <v>34002</v>
      </c>
      <c r="B71" s="5" t="s">
        <v>84</v>
      </c>
      <c r="C71" s="6">
        <v>1587337.22010272</v>
      </c>
      <c r="D71" s="7">
        <v>21903.709999999963</v>
      </c>
      <c r="E71" s="7">
        <v>738636</v>
      </c>
      <c r="F71" s="8">
        <v>227572</v>
      </c>
      <c r="G71" s="9">
        <f t="shared" si="6"/>
        <v>0</v>
      </c>
      <c r="H71" s="7">
        <v>743633</v>
      </c>
      <c r="I71" s="7"/>
      <c r="J71" s="9">
        <f t="shared" si="7"/>
        <v>0</v>
      </c>
      <c r="K71" s="7">
        <f t="shared" si="8"/>
        <v>0</v>
      </c>
    </row>
    <row r="72" spans="1:11" ht="13.5" customHeight="1" x14ac:dyDescent="0.2">
      <c r="A72" s="5">
        <v>51002</v>
      </c>
      <c r="B72" s="5" t="s">
        <v>123</v>
      </c>
      <c r="C72" s="6">
        <v>2737031.5626170468</v>
      </c>
      <c r="D72" s="7">
        <v>15328.864000000001</v>
      </c>
      <c r="E72" s="7">
        <v>1397143</v>
      </c>
      <c r="F72" s="8">
        <v>0</v>
      </c>
      <c r="G72" s="9">
        <f t="shared" si="6"/>
        <v>0</v>
      </c>
      <c r="H72" s="7">
        <v>1508412</v>
      </c>
      <c r="I72" s="7"/>
      <c r="J72" s="9">
        <f t="shared" si="7"/>
        <v>0</v>
      </c>
      <c r="K72" s="7">
        <f t="shared" si="8"/>
        <v>0</v>
      </c>
    </row>
    <row r="73" spans="1:11" ht="13.5" customHeight="1" x14ac:dyDescent="0.2">
      <c r="A73" s="5">
        <v>56006</v>
      </c>
      <c r="B73" s="5" t="s">
        <v>139</v>
      </c>
      <c r="C73" s="6">
        <v>1599598.8484958964</v>
      </c>
      <c r="D73" s="7">
        <v>25113.153999999995</v>
      </c>
      <c r="E73" s="7">
        <v>655879</v>
      </c>
      <c r="F73" s="8">
        <v>0</v>
      </c>
      <c r="G73" s="9">
        <f t="shared" si="6"/>
        <v>131364</v>
      </c>
      <c r="H73" s="7">
        <v>693212</v>
      </c>
      <c r="I73" s="7"/>
      <c r="J73" s="9">
        <f t="shared" si="7"/>
        <v>94031</v>
      </c>
      <c r="K73" s="7">
        <f t="shared" si="8"/>
        <v>225395</v>
      </c>
    </row>
    <row r="74" spans="1:11" ht="13.5" customHeight="1" x14ac:dyDescent="0.2">
      <c r="A74" s="5">
        <v>23002</v>
      </c>
      <c r="B74" s="5" t="s">
        <v>63</v>
      </c>
      <c r="C74" s="6">
        <v>4236562.1407124586</v>
      </c>
      <c r="D74" s="7">
        <v>1519.3559999999707</v>
      </c>
      <c r="E74" s="7">
        <v>888663</v>
      </c>
      <c r="F74" s="8">
        <v>0</v>
      </c>
      <c r="G74" s="9">
        <f t="shared" si="6"/>
        <v>1228858</v>
      </c>
      <c r="H74" s="7">
        <v>948559</v>
      </c>
      <c r="I74" s="7"/>
      <c r="J74" s="9">
        <f t="shared" si="7"/>
        <v>1168962</v>
      </c>
      <c r="K74" s="7">
        <f t="shared" si="8"/>
        <v>2397820</v>
      </c>
    </row>
    <row r="75" spans="1:11" ht="13.5" customHeight="1" x14ac:dyDescent="0.2">
      <c r="A75" s="12">
        <v>53002</v>
      </c>
      <c r="B75" s="12" t="s">
        <v>130</v>
      </c>
      <c r="C75" s="13">
        <v>714109.91785714286</v>
      </c>
      <c r="D75" s="14">
        <v>139291.39000000001</v>
      </c>
      <c r="E75" s="14">
        <v>563574</v>
      </c>
      <c r="F75" s="15">
        <v>190123</v>
      </c>
      <c r="G75" s="16">
        <f t="shared" si="6"/>
        <v>0</v>
      </c>
      <c r="H75" s="14">
        <v>579881</v>
      </c>
      <c r="I75" s="17"/>
      <c r="J75" s="16">
        <f t="shared" si="7"/>
        <v>0</v>
      </c>
      <c r="K75" s="14">
        <f t="shared" si="8"/>
        <v>0</v>
      </c>
    </row>
    <row r="76" spans="1:11" ht="13.5" customHeight="1" x14ac:dyDescent="0.2">
      <c r="A76" s="5">
        <v>48003</v>
      </c>
      <c r="B76" s="5" t="s">
        <v>112</v>
      </c>
      <c r="C76" s="6">
        <v>2305746.3951274608</v>
      </c>
      <c r="D76" s="7">
        <v>0</v>
      </c>
      <c r="E76" s="7">
        <v>772915</v>
      </c>
      <c r="F76" s="8">
        <v>0</v>
      </c>
      <c r="G76" s="9">
        <f t="shared" si="6"/>
        <v>379958</v>
      </c>
      <c r="H76" s="7">
        <v>822681</v>
      </c>
      <c r="I76" s="7"/>
      <c r="J76" s="9">
        <f t="shared" si="7"/>
        <v>330192</v>
      </c>
      <c r="K76" s="7">
        <f t="shared" si="8"/>
        <v>710150</v>
      </c>
    </row>
    <row r="77" spans="1:11" ht="13.5" customHeight="1" x14ac:dyDescent="0.2">
      <c r="A77" s="5">
        <v>2002</v>
      </c>
      <c r="B77" s="5" t="s">
        <v>13</v>
      </c>
      <c r="C77" s="6">
        <v>15695725.612457324</v>
      </c>
      <c r="D77" s="7">
        <v>0</v>
      </c>
      <c r="E77" s="7">
        <v>2189747</v>
      </c>
      <c r="F77" s="8">
        <v>0</v>
      </c>
      <c r="G77" s="9">
        <f t="shared" si="6"/>
        <v>5658116</v>
      </c>
      <c r="H77" s="7">
        <v>2235432</v>
      </c>
      <c r="I77" s="7"/>
      <c r="J77" s="9">
        <f t="shared" si="7"/>
        <v>5612431</v>
      </c>
      <c r="K77" s="7">
        <f t="shared" si="8"/>
        <v>11270547</v>
      </c>
    </row>
    <row r="78" spans="1:11" ht="13.5" customHeight="1" x14ac:dyDescent="0.2">
      <c r="A78" s="5">
        <v>22006</v>
      </c>
      <c r="B78" s="5" t="s">
        <v>61</v>
      </c>
      <c r="C78" s="6">
        <v>2608471.6707913377</v>
      </c>
      <c r="D78" s="7">
        <v>0</v>
      </c>
      <c r="E78" s="7">
        <v>934261</v>
      </c>
      <c r="F78" s="8">
        <v>0</v>
      </c>
      <c r="G78" s="9">
        <f t="shared" si="6"/>
        <v>369975</v>
      </c>
      <c r="H78" s="7">
        <v>943127</v>
      </c>
      <c r="I78" s="7"/>
      <c r="J78" s="9">
        <f t="shared" si="7"/>
        <v>361109</v>
      </c>
      <c r="K78" s="7">
        <f t="shared" si="8"/>
        <v>731084</v>
      </c>
    </row>
    <row r="79" spans="1:11" ht="13.5" customHeight="1" x14ac:dyDescent="0.2">
      <c r="A79" s="5">
        <v>13003</v>
      </c>
      <c r="B79" s="5" t="s">
        <v>39</v>
      </c>
      <c r="C79" s="6">
        <v>1874992.1446519154</v>
      </c>
      <c r="D79" s="7">
        <v>0</v>
      </c>
      <c r="E79" s="7">
        <v>487770</v>
      </c>
      <c r="F79" s="8">
        <v>0</v>
      </c>
      <c r="G79" s="9">
        <f t="shared" si="6"/>
        <v>449726</v>
      </c>
      <c r="H79" s="7">
        <v>505999</v>
      </c>
      <c r="I79" s="7"/>
      <c r="J79" s="9">
        <f t="shared" si="7"/>
        <v>431497</v>
      </c>
      <c r="K79" s="7">
        <f t="shared" si="8"/>
        <v>881223</v>
      </c>
    </row>
    <row r="80" spans="1:11" ht="13.5" customHeight="1" x14ac:dyDescent="0.2">
      <c r="A80" s="5">
        <v>2003</v>
      </c>
      <c r="B80" s="5" t="s">
        <v>14</v>
      </c>
      <c r="C80" s="6">
        <v>1533463.0724871396</v>
      </c>
      <c r="D80" s="7">
        <v>16614.685999999987</v>
      </c>
      <c r="E80" s="7">
        <v>573762</v>
      </c>
      <c r="F80" s="8">
        <v>0</v>
      </c>
      <c r="G80" s="9">
        <f t="shared" si="6"/>
        <v>184662</v>
      </c>
      <c r="H80" s="7">
        <v>615587</v>
      </c>
      <c r="I80" s="7"/>
      <c r="J80" s="9">
        <f t="shared" si="7"/>
        <v>142837</v>
      </c>
      <c r="K80" s="7">
        <f t="shared" si="8"/>
        <v>327499</v>
      </c>
    </row>
    <row r="81" spans="1:11" ht="13.5" customHeight="1" x14ac:dyDescent="0.2">
      <c r="A81" s="5">
        <v>37003</v>
      </c>
      <c r="B81" s="5" t="s">
        <v>87</v>
      </c>
      <c r="C81" s="6">
        <v>1244836.8054530099</v>
      </c>
      <c r="D81" s="7">
        <v>3332.4060000000172</v>
      </c>
      <c r="E81" s="7">
        <v>313429</v>
      </c>
      <c r="F81" s="8">
        <v>0</v>
      </c>
      <c r="G81" s="9">
        <f t="shared" si="6"/>
        <v>307323</v>
      </c>
      <c r="H81" s="7">
        <v>308850</v>
      </c>
      <c r="I81" s="7"/>
      <c r="J81" s="9">
        <f t="shared" si="7"/>
        <v>311902</v>
      </c>
      <c r="K81" s="7">
        <f t="shared" si="8"/>
        <v>619225</v>
      </c>
    </row>
    <row r="82" spans="1:11" ht="13.5" customHeight="1" x14ac:dyDescent="0.2">
      <c r="A82" s="5">
        <v>35002</v>
      </c>
      <c r="B82" s="5" t="s">
        <v>85</v>
      </c>
      <c r="C82" s="6">
        <v>2080664.6882259515</v>
      </c>
      <c r="D82" s="7">
        <v>0</v>
      </c>
      <c r="E82" s="7">
        <v>364572</v>
      </c>
      <c r="F82" s="8">
        <v>0</v>
      </c>
      <c r="G82" s="9">
        <f t="shared" si="6"/>
        <v>675760</v>
      </c>
      <c r="H82" s="7">
        <v>372906</v>
      </c>
      <c r="I82" s="7"/>
      <c r="J82" s="9">
        <f t="shared" si="7"/>
        <v>667426</v>
      </c>
      <c r="K82" s="7">
        <f t="shared" si="8"/>
        <v>1343186</v>
      </c>
    </row>
    <row r="83" spans="1:11" ht="13.5" customHeight="1" x14ac:dyDescent="0.2">
      <c r="A83" s="5">
        <v>7002</v>
      </c>
      <c r="B83" s="5" t="s">
        <v>29</v>
      </c>
      <c r="C83" s="6">
        <v>2003224.8055455375</v>
      </c>
      <c r="D83" s="7">
        <v>28057.385999999999</v>
      </c>
      <c r="E83" s="7">
        <v>465614</v>
      </c>
      <c r="F83" s="8">
        <v>0</v>
      </c>
      <c r="G83" s="9">
        <f t="shared" si="6"/>
        <v>521970</v>
      </c>
      <c r="H83" s="7">
        <v>484634</v>
      </c>
      <c r="I83" s="7"/>
      <c r="J83" s="9">
        <f t="shared" si="7"/>
        <v>502950</v>
      </c>
      <c r="K83" s="7">
        <f t="shared" si="8"/>
        <v>1024920</v>
      </c>
    </row>
    <row r="84" spans="1:11" ht="13.5" customHeight="1" x14ac:dyDescent="0.2">
      <c r="A84" s="5">
        <v>38003</v>
      </c>
      <c r="B84" s="5" t="s">
        <v>90</v>
      </c>
      <c r="C84" s="6">
        <v>1142259.4709254575</v>
      </c>
      <c r="D84" s="7">
        <v>0</v>
      </c>
      <c r="E84" s="7">
        <v>327639</v>
      </c>
      <c r="F84" s="8">
        <v>0</v>
      </c>
      <c r="G84" s="9">
        <f t="shared" si="6"/>
        <v>243491</v>
      </c>
      <c r="H84" s="7">
        <v>356628</v>
      </c>
      <c r="I84" s="7"/>
      <c r="J84" s="9">
        <f t="shared" si="7"/>
        <v>214502</v>
      </c>
      <c r="K84" s="7">
        <f t="shared" si="8"/>
        <v>457993</v>
      </c>
    </row>
    <row r="85" spans="1:11" ht="13.5" customHeight="1" x14ac:dyDescent="0.2">
      <c r="A85" s="5">
        <v>45005</v>
      </c>
      <c r="B85" s="5" t="s">
        <v>108</v>
      </c>
      <c r="C85" s="6">
        <v>1474625.4026707038</v>
      </c>
      <c r="D85" s="7">
        <v>2414.3199999999924</v>
      </c>
      <c r="E85" s="7">
        <v>503422</v>
      </c>
      <c r="F85" s="8">
        <v>0</v>
      </c>
      <c r="G85" s="9">
        <f t="shared" si="6"/>
        <v>232684</v>
      </c>
      <c r="H85" s="7">
        <v>498980</v>
      </c>
      <c r="I85" s="7"/>
      <c r="J85" s="9">
        <f t="shared" si="7"/>
        <v>237126</v>
      </c>
      <c r="K85" s="7">
        <f t="shared" si="8"/>
        <v>469810</v>
      </c>
    </row>
    <row r="86" spans="1:11" ht="13.5" customHeight="1" x14ac:dyDescent="0.2">
      <c r="A86" s="5">
        <v>40001</v>
      </c>
      <c r="B86" s="5" t="s">
        <v>95</v>
      </c>
      <c r="C86" s="6">
        <v>4243516.536273649</v>
      </c>
      <c r="D86" s="7">
        <v>0</v>
      </c>
      <c r="E86" s="7">
        <v>2610953</v>
      </c>
      <c r="F86" s="8">
        <v>534877</v>
      </c>
      <c r="G86" s="9">
        <f t="shared" si="6"/>
        <v>0</v>
      </c>
      <c r="H86" s="7">
        <v>2699643</v>
      </c>
      <c r="I86" s="7">
        <v>50869.96</v>
      </c>
      <c r="J86" s="9">
        <f t="shared" si="7"/>
        <v>0</v>
      </c>
      <c r="K86" s="7">
        <f t="shared" si="8"/>
        <v>0</v>
      </c>
    </row>
    <row r="87" spans="1:11" ht="13.5" customHeight="1" x14ac:dyDescent="0.2">
      <c r="A87" s="5">
        <v>52004</v>
      </c>
      <c r="B87" s="5" t="s">
        <v>128</v>
      </c>
      <c r="C87" s="6">
        <v>1621506.9358913323</v>
      </c>
      <c r="D87" s="7">
        <v>28365.252000000037</v>
      </c>
      <c r="E87" s="7">
        <v>431405</v>
      </c>
      <c r="F87" s="8">
        <v>0</v>
      </c>
      <c r="G87" s="9">
        <f t="shared" si="6"/>
        <v>365166</v>
      </c>
      <c r="H87" s="7">
        <v>497297</v>
      </c>
      <c r="I87" s="7"/>
      <c r="J87" s="9">
        <f t="shared" si="7"/>
        <v>299274</v>
      </c>
      <c r="K87" s="7">
        <f t="shared" si="8"/>
        <v>664440</v>
      </c>
    </row>
    <row r="88" spans="1:11" ht="13.5" customHeight="1" x14ac:dyDescent="0.2">
      <c r="A88" s="5">
        <v>41004</v>
      </c>
      <c r="B88" s="5" t="s">
        <v>99</v>
      </c>
      <c r="C88" s="6">
        <v>6252001.6095098108</v>
      </c>
      <c r="D88" s="7">
        <v>0</v>
      </c>
      <c r="E88" s="7">
        <v>1105930</v>
      </c>
      <c r="F88" s="8">
        <v>0</v>
      </c>
      <c r="G88" s="9">
        <f t="shared" si="6"/>
        <v>2020071</v>
      </c>
      <c r="H88" s="7">
        <v>1179128</v>
      </c>
      <c r="I88" s="7"/>
      <c r="J88" s="9">
        <f t="shared" si="7"/>
        <v>1946873</v>
      </c>
      <c r="K88" s="7">
        <f t="shared" si="8"/>
        <v>3966944</v>
      </c>
    </row>
    <row r="89" spans="1:11" ht="13.5" customHeight="1" x14ac:dyDescent="0.2">
      <c r="A89" s="5">
        <v>44002</v>
      </c>
      <c r="B89" s="5" t="s">
        <v>106</v>
      </c>
      <c r="C89" s="6">
        <v>1434344.0844954373</v>
      </c>
      <c r="D89" s="7">
        <v>15475.362000000081</v>
      </c>
      <c r="E89" s="7">
        <v>355577</v>
      </c>
      <c r="F89" s="8">
        <v>0</v>
      </c>
      <c r="G89" s="9">
        <f t="shared" si="6"/>
        <v>353857</v>
      </c>
      <c r="H89" s="7">
        <v>367774</v>
      </c>
      <c r="I89" s="7"/>
      <c r="J89" s="9">
        <f t="shared" si="7"/>
        <v>341660</v>
      </c>
      <c r="K89" s="7">
        <f t="shared" si="8"/>
        <v>695517</v>
      </c>
    </row>
    <row r="90" spans="1:11" ht="13.5" customHeight="1" x14ac:dyDescent="0.2">
      <c r="A90" s="5">
        <v>42001</v>
      </c>
      <c r="B90" s="5" t="s">
        <v>101</v>
      </c>
      <c r="C90" s="6">
        <v>2306055.5156471478</v>
      </c>
      <c r="D90" s="7">
        <v>0</v>
      </c>
      <c r="E90" s="7">
        <v>559383</v>
      </c>
      <c r="F90" s="8">
        <v>0</v>
      </c>
      <c r="G90" s="9">
        <f t="shared" si="6"/>
        <v>593645</v>
      </c>
      <c r="H90" s="7">
        <v>567701</v>
      </c>
      <c r="I90" s="7"/>
      <c r="J90" s="9">
        <f t="shared" si="7"/>
        <v>585327</v>
      </c>
      <c r="K90" s="7">
        <f t="shared" si="8"/>
        <v>1178972</v>
      </c>
    </row>
    <row r="91" spans="1:11" ht="13.5" customHeight="1" x14ac:dyDescent="0.2">
      <c r="A91" s="5">
        <v>39002</v>
      </c>
      <c r="B91" s="5" t="s">
        <v>92</v>
      </c>
      <c r="C91" s="6">
        <v>6730742.1999421297</v>
      </c>
      <c r="D91" s="7">
        <v>39103.889999999956</v>
      </c>
      <c r="E91" s="7">
        <v>1599386</v>
      </c>
      <c r="F91" s="8">
        <v>0</v>
      </c>
      <c r="G91" s="9">
        <f t="shared" si="6"/>
        <v>1746433</v>
      </c>
      <c r="H91" s="7">
        <v>1650977</v>
      </c>
      <c r="I91" s="7"/>
      <c r="J91" s="9">
        <f t="shared" si="7"/>
        <v>1694842</v>
      </c>
      <c r="K91" s="7">
        <f t="shared" si="8"/>
        <v>3441275</v>
      </c>
    </row>
    <row r="92" spans="1:11" ht="13.5" customHeight="1" x14ac:dyDescent="0.2">
      <c r="A92" s="5">
        <v>60003</v>
      </c>
      <c r="B92" s="5" t="s">
        <v>146</v>
      </c>
      <c r="C92" s="6">
        <v>1166599.8553896225</v>
      </c>
      <c r="D92" s="7">
        <v>0</v>
      </c>
      <c r="E92" s="7">
        <v>308909</v>
      </c>
      <c r="F92" s="8">
        <v>0</v>
      </c>
      <c r="G92" s="9">
        <f t="shared" si="6"/>
        <v>274391</v>
      </c>
      <c r="H92" s="7">
        <v>402231</v>
      </c>
      <c r="I92" s="7"/>
      <c r="J92" s="9">
        <f t="shared" si="7"/>
        <v>181069</v>
      </c>
      <c r="K92" s="7">
        <f t="shared" si="8"/>
        <v>455460</v>
      </c>
    </row>
    <row r="93" spans="1:11" ht="13.5" customHeight="1" x14ac:dyDescent="0.2">
      <c r="A93" s="5">
        <v>43007</v>
      </c>
      <c r="B93" s="5" t="s">
        <v>104</v>
      </c>
      <c r="C93" s="6">
        <v>2374533.8919257764</v>
      </c>
      <c r="D93" s="7">
        <v>0</v>
      </c>
      <c r="E93" s="7">
        <v>429018</v>
      </c>
      <c r="F93" s="8">
        <v>0</v>
      </c>
      <c r="G93" s="9">
        <f t="shared" si="6"/>
        <v>758249</v>
      </c>
      <c r="H93" s="7">
        <v>443713</v>
      </c>
      <c r="I93" s="7"/>
      <c r="J93" s="9">
        <f t="shared" si="7"/>
        <v>743554</v>
      </c>
      <c r="K93" s="7">
        <f t="shared" si="8"/>
        <v>1501803</v>
      </c>
    </row>
    <row r="94" spans="1:11" ht="13.5" customHeight="1" x14ac:dyDescent="0.2">
      <c r="A94" s="5">
        <v>15001</v>
      </c>
      <c r="B94" s="5" t="s">
        <v>44</v>
      </c>
      <c r="C94" s="6">
        <v>1189201.6409634901</v>
      </c>
      <c r="D94" s="7">
        <v>2187.9659999999931</v>
      </c>
      <c r="E94" s="7">
        <v>116958</v>
      </c>
      <c r="F94" s="8">
        <v>0</v>
      </c>
      <c r="G94" s="9">
        <f t="shared" si="6"/>
        <v>476549</v>
      </c>
      <c r="H94" s="7">
        <v>135224</v>
      </c>
      <c r="I94" s="7"/>
      <c r="J94" s="9">
        <f t="shared" si="7"/>
        <v>458283</v>
      </c>
      <c r="K94" s="7">
        <f t="shared" si="8"/>
        <v>934832</v>
      </c>
    </row>
    <row r="95" spans="1:11" ht="13.5" customHeight="1" x14ac:dyDescent="0.2">
      <c r="A95" s="5">
        <v>15002</v>
      </c>
      <c r="B95" s="5" t="s">
        <v>45</v>
      </c>
      <c r="C95" s="6">
        <v>2683160.9410367953</v>
      </c>
      <c r="D95" s="7">
        <v>0</v>
      </c>
      <c r="E95" s="7">
        <v>171361</v>
      </c>
      <c r="F95" s="8">
        <v>0</v>
      </c>
      <c r="G95" s="9">
        <f t="shared" si="6"/>
        <v>1170219</v>
      </c>
      <c r="H95" s="7">
        <v>185511</v>
      </c>
      <c r="I95" s="7"/>
      <c r="J95" s="9">
        <f t="shared" si="7"/>
        <v>1156069</v>
      </c>
      <c r="K95" s="7">
        <f t="shared" si="8"/>
        <v>2326288</v>
      </c>
    </row>
    <row r="96" spans="1:11" ht="13.5" customHeight="1" x14ac:dyDescent="0.2">
      <c r="A96" s="5">
        <v>46001</v>
      </c>
      <c r="B96" s="5" t="s">
        <v>109</v>
      </c>
      <c r="C96" s="6">
        <v>16015138.449953228</v>
      </c>
      <c r="D96" s="7">
        <v>0</v>
      </c>
      <c r="E96" s="7">
        <v>3282702</v>
      </c>
      <c r="F96" s="8">
        <v>0</v>
      </c>
      <c r="G96" s="9">
        <f t="shared" si="6"/>
        <v>4724867</v>
      </c>
      <c r="H96" s="7">
        <v>3505952</v>
      </c>
      <c r="I96" s="7">
        <v>9366.6</v>
      </c>
      <c r="J96" s="9">
        <f t="shared" si="7"/>
        <v>4492251</v>
      </c>
      <c r="K96" s="7">
        <f t="shared" si="8"/>
        <v>9217118</v>
      </c>
    </row>
    <row r="97" spans="1:11" ht="13.5" customHeight="1" x14ac:dyDescent="0.2">
      <c r="A97" s="5">
        <v>33002</v>
      </c>
      <c r="B97" s="5" t="s">
        <v>81</v>
      </c>
      <c r="C97" s="6">
        <v>1879387.0413424615</v>
      </c>
      <c r="D97" s="7">
        <v>0</v>
      </c>
      <c r="E97" s="7">
        <v>348400</v>
      </c>
      <c r="F97" s="8">
        <v>0</v>
      </c>
      <c r="G97" s="9">
        <f t="shared" si="6"/>
        <v>591294</v>
      </c>
      <c r="H97" s="7">
        <v>365326</v>
      </c>
      <c r="I97" s="7"/>
      <c r="J97" s="9">
        <f t="shared" si="7"/>
        <v>574368</v>
      </c>
      <c r="K97" s="7">
        <f t="shared" si="8"/>
        <v>1165662</v>
      </c>
    </row>
    <row r="98" spans="1:11" ht="13.5" customHeight="1" x14ac:dyDescent="0.2">
      <c r="A98" s="5">
        <v>25004</v>
      </c>
      <c r="B98" s="5" t="s">
        <v>67</v>
      </c>
      <c r="C98" s="6">
        <v>5524293.6579868887</v>
      </c>
      <c r="D98" s="7">
        <v>0</v>
      </c>
      <c r="E98" s="7">
        <v>1417050</v>
      </c>
      <c r="F98" s="8">
        <v>0</v>
      </c>
      <c r="G98" s="9">
        <f t="shared" si="6"/>
        <v>1345097</v>
      </c>
      <c r="H98" s="7">
        <v>1485488</v>
      </c>
      <c r="I98" s="7"/>
      <c r="J98" s="9">
        <f t="shared" si="7"/>
        <v>1276659</v>
      </c>
      <c r="K98" s="7">
        <f t="shared" si="8"/>
        <v>2621756</v>
      </c>
    </row>
    <row r="99" spans="1:11" ht="13.5" customHeight="1" x14ac:dyDescent="0.2">
      <c r="A99" s="5">
        <v>29004</v>
      </c>
      <c r="B99" s="5" t="s">
        <v>75</v>
      </c>
      <c r="C99" s="6">
        <v>2729396.8470261218</v>
      </c>
      <c r="D99" s="7">
        <v>0</v>
      </c>
      <c r="E99" s="7">
        <v>1125028</v>
      </c>
      <c r="F99" s="8">
        <v>0</v>
      </c>
      <c r="G99" s="9">
        <f t="shared" si="6"/>
        <v>239670</v>
      </c>
      <c r="H99" s="7">
        <v>1163387</v>
      </c>
      <c r="I99" s="7"/>
      <c r="J99" s="9">
        <f t="shared" si="7"/>
        <v>201311</v>
      </c>
      <c r="K99" s="7">
        <f t="shared" si="8"/>
        <v>440981</v>
      </c>
    </row>
    <row r="100" spans="1:11" ht="13.5" customHeight="1" x14ac:dyDescent="0.2">
      <c r="A100" s="5">
        <v>17002</v>
      </c>
      <c r="B100" s="5" t="s">
        <v>50</v>
      </c>
      <c r="C100" s="6">
        <v>15609558.100824624</v>
      </c>
      <c r="D100" s="7">
        <v>0</v>
      </c>
      <c r="E100" s="7">
        <v>2890312</v>
      </c>
      <c r="F100" s="8">
        <v>0</v>
      </c>
      <c r="G100" s="9">
        <f t="shared" si="6"/>
        <v>4914467</v>
      </c>
      <c r="H100" s="7">
        <v>3124641</v>
      </c>
      <c r="I100" s="7"/>
      <c r="J100" s="9">
        <f t="shared" si="7"/>
        <v>4680138</v>
      </c>
      <c r="K100" s="7">
        <f t="shared" si="8"/>
        <v>9594605</v>
      </c>
    </row>
    <row r="101" spans="1:11" ht="13.5" customHeight="1" x14ac:dyDescent="0.2">
      <c r="A101" s="5">
        <v>62006</v>
      </c>
      <c r="B101" s="5" t="s">
        <v>154</v>
      </c>
      <c r="C101" s="6">
        <v>3440589.8423608956</v>
      </c>
      <c r="D101" s="7">
        <v>117925.84399999998</v>
      </c>
      <c r="E101" s="7">
        <v>532555</v>
      </c>
      <c r="F101" s="8">
        <v>0</v>
      </c>
      <c r="G101" s="9">
        <f t="shared" ref="G101:G132" si="9">IF(((0.5*C101)-(0.5*D101)-(0.5*F101)-E101)&lt;0,0,ROUND((0.5*C101)-(0.5*D101)-(0.5*F101)-E101,0))</f>
        <v>1128777</v>
      </c>
      <c r="H101" s="7">
        <v>570810</v>
      </c>
      <c r="I101" s="7"/>
      <c r="J101" s="9">
        <f t="shared" ref="J101:J132" si="10">IF(((0.5*C101)-(0.5*D101)-(0.5*F101)-H101-I101)&lt;0,0,ROUND((0.5*C101)-(0.5*D101)-(0.5*F101)-H101-I101,0))</f>
        <v>1090522</v>
      </c>
      <c r="K101" s="7">
        <f t="shared" ref="K101:K132" si="11">G101+J101</f>
        <v>2219299</v>
      </c>
    </row>
    <row r="102" spans="1:11" ht="13.5" customHeight="1" x14ac:dyDescent="0.2">
      <c r="A102" s="5">
        <v>43002</v>
      </c>
      <c r="B102" s="5" t="s">
        <v>103</v>
      </c>
      <c r="C102" s="6">
        <v>1654798.2116315437</v>
      </c>
      <c r="D102" s="7">
        <v>21305.853999999992</v>
      </c>
      <c r="E102" s="7">
        <v>218882</v>
      </c>
      <c r="F102" s="8">
        <v>0</v>
      </c>
      <c r="G102" s="9">
        <f t="shared" si="9"/>
        <v>597864</v>
      </c>
      <c r="H102" s="7">
        <v>230717</v>
      </c>
      <c r="I102" s="7"/>
      <c r="J102" s="9">
        <f t="shared" si="10"/>
        <v>586029</v>
      </c>
      <c r="K102" s="7">
        <f t="shared" si="11"/>
        <v>1183893</v>
      </c>
    </row>
    <row r="103" spans="1:11" ht="13.5" customHeight="1" x14ac:dyDescent="0.2">
      <c r="A103" s="5">
        <v>17003</v>
      </c>
      <c r="B103" s="5" t="s">
        <v>51</v>
      </c>
      <c r="C103" s="6">
        <v>1471072.3902529622</v>
      </c>
      <c r="D103" s="7">
        <v>0</v>
      </c>
      <c r="E103" s="7">
        <v>234712</v>
      </c>
      <c r="F103" s="8">
        <v>0</v>
      </c>
      <c r="G103" s="9">
        <f t="shared" si="9"/>
        <v>500824</v>
      </c>
      <c r="H103" s="7">
        <v>245919</v>
      </c>
      <c r="I103" s="7"/>
      <c r="J103" s="9">
        <f t="shared" si="10"/>
        <v>489617</v>
      </c>
      <c r="K103" s="7">
        <f t="shared" si="11"/>
        <v>990441</v>
      </c>
    </row>
    <row r="104" spans="1:11" ht="13.5" customHeight="1" x14ac:dyDescent="0.2">
      <c r="A104" s="5">
        <v>51003</v>
      </c>
      <c r="B104" s="5" t="s">
        <v>124</v>
      </c>
      <c r="C104" s="6">
        <v>1617735.9985956945</v>
      </c>
      <c r="D104" s="7">
        <v>0</v>
      </c>
      <c r="E104" s="7">
        <v>157436</v>
      </c>
      <c r="F104" s="8">
        <v>0</v>
      </c>
      <c r="G104" s="9">
        <f t="shared" si="9"/>
        <v>651432</v>
      </c>
      <c r="H104" s="7">
        <v>161315</v>
      </c>
      <c r="I104" s="7"/>
      <c r="J104" s="9">
        <f t="shared" si="10"/>
        <v>647553</v>
      </c>
      <c r="K104" s="7">
        <f t="shared" si="11"/>
        <v>1298985</v>
      </c>
    </row>
    <row r="105" spans="1:11" ht="13.5" customHeight="1" x14ac:dyDescent="0.2">
      <c r="A105" s="5">
        <v>9002</v>
      </c>
      <c r="B105" s="5" t="s">
        <v>31</v>
      </c>
      <c r="C105" s="6">
        <v>1882020.4011291633</v>
      </c>
      <c r="D105" s="7">
        <v>14369.55799999999</v>
      </c>
      <c r="E105" s="7">
        <v>314228</v>
      </c>
      <c r="F105" s="8">
        <v>0</v>
      </c>
      <c r="G105" s="9">
        <f t="shared" si="9"/>
        <v>619597</v>
      </c>
      <c r="H105" s="7">
        <v>341317</v>
      </c>
      <c r="I105" s="7"/>
      <c r="J105" s="9">
        <f t="shared" si="10"/>
        <v>592508</v>
      </c>
      <c r="K105" s="7">
        <f t="shared" si="11"/>
        <v>1212105</v>
      </c>
    </row>
    <row r="106" spans="1:11" ht="13.5" customHeight="1" x14ac:dyDescent="0.2">
      <c r="A106" s="5">
        <v>56007</v>
      </c>
      <c r="B106" s="5" t="s">
        <v>140</v>
      </c>
      <c r="C106" s="6">
        <v>1776585.0845392942</v>
      </c>
      <c r="D106" s="7">
        <v>0</v>
      </c>
      <c r="E106" s="7">
        <v>759331</v>
      </c>
      <c r="F106" s="8">
        <v>0</v>
      </c>
      <c r="G106" s="9">
        <f t="shared" si="9"/>
        <v>128962</v>
      </c>
      <c r="H106" s="7">
        <v>784512</v>
      </c>
      <c r="I106" s="7"/>
      <c r="J106" s="9">
        <f t="shared" si="10"/>
        <v>103781</v>
      </c>
      <c r="K106" s="7">
        <f t="shared" si="11"/>
        <v>232743</v>
      </c>
    </row>
    <row r="107" spans="1:11" ht="13.5" customHeight="1" x14ac:dyDescent="0.2">
      <c r="A107" s="5">
        <v>23003</v>
      </c>
      <c r="B107" s="5" t="s">
        <v>64</v>
      </c>
      <c r="C107" s="6">
        <v>945797.79632184003</v>
      </c>
      <c r="D107" s="7">
        <v>5424.7160000000003</v>
      </c>
      <c r="E107" s="7">
        <v>65447</v>
      </c>
      <c r="F107" s="8">
        <v>0</v>
      </c>
      <c r="G107" s="9">
        <f t="shared" si="9"/>
        <v>404740</v>
      </c>
      <c r="H107" s="7">
        <v>66597</v>
      </c>
      <c r="I107" s="7"/>
      <c r="J107" s="9">
        <f t="shared" si="10"/>
        <v>403590</v>
      </c>
      <c r="K107" s="7">
        <f t="shared" si="11"/>
        <v>808330</v>
      </c>
    </row>
    <row r="108" spans="1:11" ht="13.5" customHeight="1" x14ac:dyDescent="0.2">
      <c r="A108" s="5">
        <v>65001</v>
      </c>
      <c r="B108" s="5" t="s">
        <v>158</v>
      </c>
      <c r="C108" s="6">
        <v>7326928.6226118263</v>
      </c>
      <c r="D108" s="7">
        <v>81766.88400000002</v>
      </c>
      <c r="E108" s="7">
        <v>50127</v>
      </c>
      <c r="F108" s="8">
        <v>0</v>
      </c>
      <c r="G108" s="9">
        <f t="shared" si="9"/>
        <v>3572454</v>
      </c>
      <c r="H108" s="7">
        <v>66061</v>
      </c>
      <c r="I108" s="7"/>
      <c r="J108" s="9">
        <f t="shared" si="10"/>
        <v>3556520</v>
      </c>
      <c r="K108" s="7">
        <f t="shared" si="11"/>
        <v>7128974</v>
      </c>
    </row>
    <row r="109" spans="1:11" ht="13.5" customHeight="1" x14ac:dyDescent="0.2">
      <c r="A109" s="5">
        <v>39005</v>
      </c>
      <c r="B109" s="5" t="s">
        <v>94</v>
      </c>
      <c r="C109" s="6">
        <v>1203110.4320858698</v>
      </c>
      <c r="D109" s="7">
        <v>0</v>
      </c>
      <c r="E109" s="7">
        <v>260775</v>
      </c>
      <c r="F109" s="8">
        <v>0</v>
      </c>
      <c r="G109" s="9">
        <f t="shared" si="9"/>
        <v>340780</v>
      </c>
      <c r="H109" s="7">
        <v>275776</v>
      </c>
      <c r="I109" s="7"/>
      <c r="J109" s="9">
        <f t="shared" si="10"/>
        <v>325779</v>
      </c>
      <c r="K109" s="7">
        <f t="shared" si="11"/>
        <v>666559</v>
      </c>
    </row>
    <row r="110" spans="1:11" ht="13.5" customHeight="1" x14ac:dyDescent="0.2">
      <c r="A110" s="5">
        <v>60004</v>
      </c>
      <c r="B110" s="5" t="s">
        <v>147</v>
      </c>
      <c r="C110" s="6">
        <v>2659100.4040173413</v>
      </c>
      <c r="D110" s="7">
        <v>0</v>
      </c>
      <c r="E110" s="7">
        <v>402346</v>
      </c>
      <c r="F110" s="8">
        <v>0</v>
      </c>
      <c r="G110" s="9">
        <f t="shared" si="9"/>
        <v>927204</v>
      </c>
      <c r="H110" s="7">
        <v>417873</v>
      </c>
      <c r="I110" s="7"/>
      <c r="J110" s="9">
        <f t="shared" si="10"/>
        <v>911677</v>
      </c>
      <c r="K110" s="7">
        <f t="shared" si="11"/>
        <v>1838881</v>
      </c>
    </row>
    <row r="111" spans="1:11" ht="13.5" customHeight="1" x14ac:dyDescent="0.2">
      <c r="A111" s="5">
        <v>33003</v>
      </c>
      <c r="B111" s="5" t="s">
        <v>82</v>
      </c>
      <c r="C111" s="6">
        <v>3122826.7305186829</v>
      </c>
      <c r="D111" s="7">
        <v>19597.191999999981</v>
      </c>
      <c r="E111" s="7">
        <v>520028</v>
      </c>
      <c r="F111" s="8">
        <v>0</v>
      </c>
      <c r="G111" s="9">
        <f t="shared" si="9"/>
        <v>1031587</v>
      </c>
      <c r="H111" s="7">
        <v>550129</v>
      </c>
      <c r="I111" s="7"/>
      <c r="J111" s="9">
        <f t="shared" si="10"/>
        <v>1001486</v>
      </c>
      <c r="K111" s="7">
        <f t="shared" si="11"/>
        <v>2033073</v>
      </c>
    </row>
    <row r="112" spans="1:11" ht="13.5" customHeight="1" x14ac:dyDescent="0.2">
      <c r="A112" s="5">
        <v>32002</v>
      </c>
      <c r="B112" s="5" t="s">
        <v>79</v>
      </c>
      <c r="C112" s="6">
        <v>14869265.314263031</v>
      </c>
      <c r="D112" s="7">
        <v>86858.113999999827</v>
      </c>
      <c r="E112" s="7">
        <v>2724087</v>
      </c>
      <c r="F112" s="8">
        <v>0</v>
      </c>
      <c r="G112" s="9">
        <f t="shared" si="9"/>
        <v>4667117</v>
      </c>
      <c r="H112" s="7">
        <v>2808966</v>
      </c>
      <c r="I112" s="7"/>
      <c r="J112" s="9">
        <f t="shared" si="10"/>
        <v>4582238</v>
      </c>
      <c r="K112" s="7">
        <f t="shared" si="11"/>
        <v>9249355</v>
      </c>
    </row>
    <row r="113" spans="1:11" ht="13.5" customHeight="1" x14ac:dyDescent="0.2">
      <c r="A113" s="5">
        <v>1001</v>
      </c>
      <c r="B113" s="5" t="s">
        <v>11</v>
      </c>
      <c r="C113" s="6">
        <v>2276430.0108586666</v>
      </c>
      <c r="D113" s="7">
        <v>0</v>
      </c>
      <c r="E113" s="7">
        <v>301958</v>
      </c>
      <c r="F113" s="8">
        <v>0</v>
      </c>
      <c r="G113" s="9">
        <f t="shared" si="9"/>
        <v>836257</v>
      </c>
      <c r="H113" s="7">
        <v>323254</v>
      </c>
      <c r="I113" s="10"/>
      <c r="J113" s="9">
        <f t="shared" si="10"/>
        <v>814961</v>
      </c>
      <c r="K113" s="7">
        <f t="shared" si="11"/>
        <v>1651218</v>
      </c>
    </row>
    <row r="114" spans="1:11" ht="13.5" customHeight="1" x14ac:dyDescent="0.2">
      <c r="A114" s="5">
        <v>11005</v>
      </c>
      <c r="B114" s="5" t="s">
        <v>35</v>
      </c>
      <c r="C114" s="6">
        <v>2974835.807413382</v>
      </c>
      <c r="D114" s="7">
        <v>0</v>
      </c>
      <c r="E114" s="7">
        <v>798158</v>
      </c>
      <c r="F114" s="8">
        <v>0</v>
      </c>
      <c r="G114" s="9">
        <f t="shared" si="9"/>
        <v>689260</v>
      </c>
      <c r="H114" s="7">
        <v>835817</v>
      </c>
      <c r="I114" s="7"/>
      <c r="J114" s="9">
        <f t="shared" si="10"/>
        <v>651601</v>
      </c>
      <c r="K114" s="7">
        <f t="shared" si="11"/>
        <v>1340861</v>
      </c>
    </row>
    <row r="115" spans="1:11" ht="13.5" customHeight="1" x14ac:dyDescent="0.2">
      <c r="A115" s="5">
        <v>51004</v>
      </c>
      <c r="B115" s="5" t="s">
        <v>125</v>
      </c>
      <c r="C115" s="6">
        <v>76226840.445306182</v>
      </c>
      <c r="D115" s="7">
        <v>0</v>
      </c>
      <c r="E115" s="7">
        <v>17258588</v>
      </c>
      <c r="F115" s="8">
        <v>0</v>
      </c>
      <c r="G115" s="9">
        <f t="shared" si="9"/>
        <v>20854832</v>
      </c>
      <c r="H115" s="7">
        <v>18375957</v>
      </c>
      <c r="I115" s="7"/>
      <c r="J115" s="9">
        <f t="shared" si="10"/>
        <v>19737463</v>
      </c>
      <c r="K115" s="7">
        <f t="shared" si="11"/>
        <v>40592295</v>
      </c>
    </row>
    <row r="116" spans="1:11" ht="13.5" customHeight="1" x14ac:dyDescent="0.2">
      <c r="A116" s="5">
        <v>56004</v>
      </c>
      <c r="B116" s="5" t="s">
        <v>138</v>
      </c>
      <c r="C116" s="6">
        <v>3309644.9118662062</v>
      </c>
      <c r="D116" s="7">
        <v>35172.940000000017</v>
      </c>
      <c r="E116" s="7">
        <v>703443</v>
      </c>
      <c r="F116" s="8">
        <v>0</v>
      </c>
      <c r="G116" s="9">
        <f t="shared" si="9"/>
        <v>933793</v>
      </c>
      <c r="H116" s="7">
        <v>795239</v>
      </c>
      <c r="I116" s="7"/>
      <c r="J116" s="9">
        <f t="shared" si="10"/>
        <v>841997</v>
      </c>
      <c r="K116" s="7">
        <f t="shared" si="11"/>
        <v>1775790</v>
      </c>
    </row>
    <row r="117" spans="1:11" ht="13.5" customHeight="1" x14ac:dyDescent="0.2">
      <c r="A117" s="5">
        <v>54004</v>
      </c>
      <c r="B117" s="5" t="s">
        <v>132</v>
      </c>
      <c r="C117" s="6">
        <v>1703805.8257857852</v>
      </c>
      <c r="D117" s="7">
        <v>0</v>
      </c>
      <c r="E117" s="7">
        <v>183172</v>
      </c>
      <c r="F117" s="8">
        <v>0</v>
      </c>
      <c r="G117" s="9">
        <f t="shared" si="9"/>
        <v>668731</v>
      </c>
      <c r="H117" s="7">
        <v>221529</v>
      </c>
      <c r="I117" s="7"/>
      <c r="J117" s="9">
        <f t="shared" si="10"/>
        <v>630374</v>
      </c>
      <c r="K117" s="7">
        <f t="shared" si="11"/>
        <v>1299105</v>
      </c>
    </row>
    <row r="118" spans="1:11" ht="13.5" customHeight="1" x14ac:dyDescent="0.2">
      <c r="A118" s="5">
        <v>39004</v>
      </c>
      <c r="B118" s="5" t="s">
        <v>93</v>
      </c>
      <c r="C118" s="6">
        <v>1323073.7555163978</v>
      </c>
      <c r="D118" s="7">
        <v>0</v>
      </c>
      <c r="E118" s="7">
        <v>178813</v>
      </c>
      <c r="F118" s="8">
        <v>0</v>
      </c>
      <c r="G118" s="9">
        <f t="shared" si="9"/>
        <v>482724</v>
      </c>
      <c r="H118" s="7">
        <v>188744</v>
      </c>
      <c r="I118" s="7"/>
      <c r="J118" s="9">
        <f t="shared" si="10"/>
        <v>472793</v>
      </c>
      <c r="K118" s="7">
        <f t="shared" si="11"/>
        <v>955517</v>
      </c>
    </row>
    <row r="119" spans="1:11" ht="13.5" customHeight="1" x14ac:dyDescent="0.2">
      <c r="A119" s="5">
        <v>55005</v>
      </c>
      <c r="B119" s="5" t="s">
        <v>136</v>
      </c>
      <c r="C119" s="6">
        <v>1324812.3544066949</v>
      </c>
      <c r="D119" s="7">
        <v>0</v>
      </c>
      <c r="E119" s="7">
        <v>343142</v>
      </c>
      <c r="F119" s="8">
        <v>0</v>
      </c>
      <c r="G119" s="9">
        <f t="shared" si="9"/>
        <v>319264</v>
      </c>
      <c r="H119" s="7">
        <v>364944</v>
      </c>
      <c r="I119" s="7"/>
      <c r="J119" s="9">
        <f t="shared" si="10"/>
        <v>297462</v>
      </c>
      <c r="K119" s="7">
        <f t="shared" si="11"/>
        <v>616726</v>
      </c>
    </row>
    <row r="120" spans="1:11" ht="13.5" customHeight="1" x14ac:dyDescent="0.2">
      <c r="A120" s="5">
        <v>4003</v>
      </c>
      <c r="B120" s="5" t="s">
        <v>19</v>
      </c>
      <c r="C120" s="6">
        <v>1706414.3010397241</v>
      </c>
      <c r="D120" s="7">
        <v>16733.439999999988</v>
      </c>
      <c r="E120" s="7">
        <v>365122</v>
      </c>
      <c r="F120" s="8">
        <v>0</v>
      </c>
      <c r="G120" s="9">
        <f t="shared" si="9"/>
        <v>479718</v>
      </c>
      <c r="H120" s="7">
        <v>390083</v>
      </c>
      <c r="I120" s="7"/>
      <c r="J120" s="9">
        <f t="shared" si="10"/>
        <v>454757</v>
      </c>
      <c r="K120" s="7">
        <f t="shared" si="11"/>
        <v>934475</v>
      </c>
    </row>
    <row r="121" spans="1:11" ht="13.5" customHeight="1" x14ac:dyDescent="0.2">
      <c r="A121" s="5">
        <v>62005</v>
      </c>
      <c r="B121" s="5" t="s">
        <v>153</v>
      </c>
      <c r="C121" s="6">
        <v>1272654.3876977698</v>
      </c>
      <c r="D121" s="7">
        <v>40274.79800000001</v>
      </c>
      <c r="E121" s="7">
        <v>606274</v>
      </c>
      <c r="F121" s="8">
        <v>0</v>
      </c>
      <c r="G121" s="9">
        <f t="shared" si="9"/>
        <v>9916</v>
      </c>
      <c r="H121" s="7">
        <v>640167</v>
      </c>
      <c r="I121" s="7"/>
      <c r="J121" s="9">
        <f t="shared" si="10"/>
        <v>0</v>
      </c>
      <c r="K121" s="7">
        <f t="shared" si="11"/>
        <v>9916</v>
      </c>
    </row>
    <row r="122" spans="1:11" ht="13.5" customHeight="1" x14ac:dyDescent="0.2">
      <c r="A122" s="5">
        <v>49005</v>
      </c>
      <c r="B122" s="5" t="s">
        <v>117</v>
      </c>
      <c r="C122" s="6">
        <v>136256982.36696079</v>
      </c>
      <c r="D122" s="7">
        <v>1607459.9620000003</v>
      </c>
      <c r="E122" s="7">
        <v>26874084</v>
      </c>
      <c r="F122" s="8">
        <v>0</v>
      </c>
      <c r="G122" s="9">
        <f t="shared" si="9"/>
        <v>40450677</v>
      </c>
      <c r="H122" s="7">
        <v>29436590</v>
      </c>
      <c r="I122" s="7"/>
      <c r="J122" s="9">
        <f t="shared" si="10"/>
        <v>37888171</v>
      </c>
      <c r="K122" s="7">
        <f t="shared" si="11"/>
        <v>78338848</v>
      </c>
    </row>
    <row r="123" spans="1:11" ht="13.5" customHeight="1" x14ac:dyDescent="0.2">
      <c r="A123" s="5">
        <v>5005</v>
      </c>
      <c r="B123" s="5" t="s">
        <v>22</v>
      </c>
      <c r="C123" s="6">
        <v>3818908.9608896319</v>
      </c>
      <c r="D123" s="7">
        <v>8374.2999999999884</v>
      </c>
      <c r="E123" s="7">
        <v>593230</v>
      </c>
      <c r="F123" s="8">
        <v>0</v>
      </c>
      <c r="G123" s="9">
        <f t="shared" si="9"/>
        <v>1312037</v>
      </c>
      <c r="H123" s="7">
        <v>632761</v>
      </c>
      <c r="I123" s="7"/>
      <c r="J123" s="9">
        <f t="shared" si="10"/>
        <v>1272506</v>
      </c>
      <c r="K123" s="7">
        <f t="shared" si="11"/>
        <v>2584543</v>
      </c>
    </row>
    <row r="124" spans="1:11" ht="13.5" customHeight="1" x14ac:dyDescent="0.2">
      <c r="A124" s="5">
        <v>54002</v>
      </c>
      <c r="B124" s="5" t="s">
        <v>131</v>
      </c>
      <c r="C124" s="6">
        <v>5015510.0787302274</v>
      </c>
      <c r="D124" s="7">
        <v>113451.49800000014</v>
      </c>
      <c r="E124" s="7">
        <v>795937</v>
      </c>
      <c r="F124" s="8">
        <v>0</v>
      </c>
      <c r="G124" s="9">
        <f t="shared" si="9"/>
        <v>1655092</v>
      </c>
      <c r="H124" s="7">
        <v>890997</v>
      </c>
      <c r="I124" s="7"/>
      <c r="J124" s="9">
        <f t="shared" si="10"/>
        <v>1560032</v>
      </c>
      <c r="K124" s="7">
        <f t="shared" si="11"/>
        <v>3215124</v>
      </c>
    </row>
    <row r="125" spans="1:11" ht="13.5" customHeight="1" x14ac:dyDescent="0.2">
      <c r="A125" s="5">
        <v>15003</v>
      </c>
      <c r="B125" s="5" t="s">
        <v>46</v>
      </c>
      <c r="C125" s="6">
        <v>1255268.3987947949</v>
      </c>
      <c r="D125" s="7">
        <v>0</v>
      </c>
      <c r="E125" s="7">
        <v>9802</v>
      </c>
      <c r="F125" s="8">
        <v>0</v>
      </c>
      <c r="G125" s="9">
        <f t="shared" si="9"/>
        <v>617832</v>
      </c>
      <c r="H125" s="7">
        <v>11122</v>
      </c>
      <c r="I125" s="7"/>
      <c r="J125" s="9">
        <f t="shared" si="10"/>
        <v>616512</v>
      </c>
      <c r="K125" s="7">
        <f t="shared" si="11"/>
        <v>1234344</v>
      </c>
    </row>
    <row r="126" spans="1:11" ht="13.5" customHeight="1" x14ac:dyDescent="0.2">
      <c r="A126" s="5">
        <v>26005</v>
      </c>
      <c r="B126" s="5" t="s">
        <v>70</v>
      </c>
      <c r="C126" s="6">
        <v>598078.01826233999</v>
      </c>
      <c r="D126" s="7">
        <v>0</v>
      </c>
      <c r="E126" s="7">
        <v>148087</v>
      </c>
      <c r="F126" s="8">
        <v>0</v>
      </c>
      <c r="G126" s="9">
        <f t="shared" si="9"/>
        <v>150952</v>
      </c>
      <c r="H126" s="7">
        <v>161211</v>
      </c>
      <c r="I126" s="7"/>
      <c r="J126" s="9">
        <f t="shared" si="10"/>
        <v>137828</v>
      </c>
      <c r="K126" s="7">
        <f t="shared" si="11"/>
        <v>288780</v>
      </c>
    </row>
    <row r="127" spans="1:11" ht="13.5" customHeight="1" x14ac:dyDescent="0.2">
      <c r="A127" s="5">
        <v>40002</v>
      </c>
      <c r="B127" s="5" t="s">
        <v>96</v>
      </c>
      <c r="C127" s="6">
        <v>13312493.429381326</v>
      </c>
      <c r="D127" s="7">
        <v>53049.455999999889</v>
      </c>
      <c r="E127" s="7">
        <v>2966182</v>
      </c>
      <c r="F127" s="8">
        <v>0</v>
      </c>
      <c r="G127" s="9">
        <f t="shared" si="9"/>
        <v>3663540</v>
      </c>
      <c r="H127" s="7">
        <v>3246637</v>
      </c>
      <c r="I127" s="7">
        <v>144261.12</v>
      </c>
      <c r="J127" s="9">
        <f t="shared" si="10"/>
        <v>3238824</v>
      </c>
      <c r="K127" s="7">
        <f t="shared" si="11"/>
        <v>6902364</v>
      </c>
    </row>
    <row r="128" spans="1:11" ht="13.5" customHeight="1" x14ac:dyDescent="0.2">
      <c r="A128" s="5">
        <v>57001</v>
      </c>
      <c r="B128" s="5" t="s">
        <v>141</v>
      </c>
      <c r="C128" s="6">
        <v>2641720.2612837786</v>
      </c>
      <c r="D128" s="7">
        <v>0</v>
      </c>
      <c r="E128" s="7">
        <v>819687</v>
      </c>
      <c r="F128" s="8">
        <v>0</v>
      </c>
      <c r="G128" s="9">
        <f t="shared" si="9"/>
        <v>501173</v>
      </c>
      <c r="H128" s="7">
        <v>835571</v>
      </c>
      <c r="I128" s="7"/>
      <c r="J128" s="9">
        <f t="shared" si="10"/>
        <v>485289</v>
      </c>
      <c r="K128" s="7">
        <f t="shared" si="11"/>
        <v>986462</v>
      </c>
    </row>
    <row r="129" spans="1:11" ht="13.5" customHeight="1" x14ac:dyDescent="0.2">
      <c r="A129" s="5">
        <v>54006</v>
      </c>
      <c r="B129" s="5" t="s">
        <v>133</v>
      </c>
      <c r="C129" s="6">
        <v>1102271.6964486148</v>
      </c>
      <c r="D129" s="7">
        <v>5524.0559999999969</v>
      </c>
      <c r="E129" s="7">
        <v>129190</v>
      </c>
      <c r="F129" s="8">
        <v>0</v>
      </c>
      <c r="G129" s="9">
        <f t="shared" si="9"/>
        <v>419184</v>
      </c>
      <c r="H129" s="7">
        <v>138755</v>
      </c>
      <c r="I129" s="7"/>
      <c r="J129" s="9">
        <f t="shared" si="10"/>
        <v>409619</v>
      </c>
      <c r="K129" s="7">
        <f t="shared" si="11"/>
        <v>828803</v>
      </c>
    </row>
    <row r="130" spans="1:11" ht="14.25" customHeight="1" x14ac:dyDescent="0.2">
      <c r="A130" s="5">
        <v>41005</v>
      </c>
      <c r="B130" s="5" t="s">
        <v>100</v>
      </c>
      <c r="C130" s="6">
        <v>10641616.087732937</v>
      </c>
      <c r="D130" s="7">
        <v>59146.217999999993</v>
      </c>
      <c r="E130" s="7">
        <v>1130923</v>
      </c>
      <c r="F130" s="8">
        <v>0</v>
      </c>
      <c r="G130" s="9">
        <f t="shared" si="9"/>
        <v>4160312</v>
      </c>
      <c r="H130" s="7">
        <v>1257113</v>
      </c>
      <c r="I130" s="7"/>
      <c r="J130" s="9">
        <f t="shared" si="10"/>
        <v>4034122</v>
      </c>
      <c r="K130" s="7">
        <f t="shared" si="11"/>
        <v>8194434</v>
      </c>
    </row>
    <row r="131" spans="1:11" ht="13.5" customHeight="1" x14ac:dyDescent="0.2">
      <c r="A131" s="5">
        <v>20003</v>
      </c>
      <c r="B131" s="5" t="s">
        <v>56</v>
      </c>
      <c r="C131" s="6">
        <v>2148447.2742350665</v>
      </c>
      <c r="D131" s="7">
        <v>0</v>
      </c>
      <c r="E131" s="7">
        <v>189180</v>
      </c>
      <c r="F131" s="8">
        <v>0</v>
      </c>
      <c r="G131" s="9">
        <f t="shared" si="9"/>
        <v>885044</v>
      </c>
      <c r="H131" s="7">
        <v>196415</v>
      </c>
      <c r="I131" s="7"/>
      <c r="J131" s="9">
        <f t="shared" si="10"/>
        <v>877809</v>
      </c>
      <c r="K131" s="7">
        <f t="shared" si="11"/>
        <v>1762853</v>
      </c>
    </row>
    <row r="132" spans="1:11" ht="13.5" customHeight="1" x14ac:dyDescent="0.2">
      <c r="A132" s="5">
        <v>66001</v>
      </c>
      <c r="B132" s="5" t="s">
        <v>159</v>
      </c>
      <c r="C132" s="6">
        <v>11744749.762223408</v>
      </c>
      <c r="D132" s="7">
        <v>0</v>
      </c>
      <c r="E132" s="7">
        <v>189929</v>
      </c>
      <c r="F132" s="8">
        <v>0</v>
      </c>
      <c r="G132" s="9">
        <f t="shared" si="9"/>
        <v>5682446</v>
      </c>
      <c r="H132" s="7">
        <v>189892</v>
      </c>
      <c r="I132" s="7"/>
      <c r="J132" s="9">
        <f t="shared" si="10"/>
        <v>5682483</v>
      </c>
      <c r="K132" s="7">
        <f t="shared" si="11"/>
        <v>11364929</v>
      </c>
    </row>
    <row r="133" spans="1:11" ht="13.5" customHeight="1" x14ac:dyDescent="0.2">
      <c r="A133" s="5">
        <v>33005</v>
      </c>
      <c r="B133" s="5" t="s">
        <v>83</v>
      </c>
      <c r="C133" s="6">
        <v>921457.41185767506</v>
      </c>
      <c r="D133" s="7">
        <v>113267.85799999999</v>
      </c>
      <c r="E133" s="7">
        <v>351919</v>
      </c>
      <c r="F133" s="8">
        <v>0</v>
      </c>
      <c r="G133" s="9">
        <f t="shared" ref="G133:G153" si="12">IF(((0.5*C133)-(0.5*D133)-(0.5*F133)-E133)&lt;0,0,ROUND((0.5*C133)-(0.5*D133)-(0.5*F133)-E133,0))</f>
        <v>52176</v>
      </c>
      <c r="H133" s="7">
        <v>370817</v>
      </c>
      <c r="I133" s="7"/>
      <c r="J133" s="9">
        <f t="shared" ref="J133:J153" si="13">IF(((0.5*C133)-(0.5*D133)-(0.5*F133)-H133-I133)&lt;0,0,ROUND((0.5*C133)-(0.5*D133)-(0.5*F133)-H133-I133,0))</f>
        <v>33278</v>
      </c>
      <c r="K133" s="7">
        <f t="shared" ref="K133:K153" si="14">G133+J133</f>
        <v>85454</v>
      </c>
    </row>
    <row r="134" spans="1:11" ht="13.5" customHeight="1" x14ac:dyDescent="0.2">
      <c r="A134" s="5">
        <v>49006</v>
      </c>
      <c r="B134" s="5" t="s">
        <v>118</v>
      </c>
      <c r="C134" s="6">
        <v>5417474.1421670103</v>
      </c>
      <c r="D134" s="7">
        <v>0</v>
      </c>
      <c r="E134" s="7">
        <v>944722</v>
      </c>
      <c r="F134" s="8">
        <v>0</v>
      </c>
      <c r="G134" s="9">
        <f t="shared" si="12"/>
        <v>1764015</v>
      </c>
      <c r="H134" s="7">
        <v>1068106</v>
      </c>
      <c r="I134" s="7"/>
      <c r="J134" s="9">
        <f t="shared" si="13"/>
        <v>1640631</v>
      </c>
      <c r="K134" s="7">
        <f t="shared" si="14"/>
        <v>3404646</v>
      </c>
    </row>
    <row r="135" spans="1:11" ht="13.5" customHeight="1" x14ac:dyDescent="0.2">
      <c r="A135" s="5">
        <v>13001</v>
      </c>
      <c r="B135" s="5" t="s">
        <v>38</v>
      </c>
      <c r="C135" s="6">
        <v>7021213.3937419131</v>
      </c>
      <c r="D135" s="7">
        <v>22323.389999999956</v>
      </c>
      <c r="E135" s="7">
        <v>1375491</v>
      </c>
      <c r="F135" s="8">
        <v>0</v>
      </c>
      <c r="G135" s="9">
        <f t="shared" si="12"/>
        <v>2123954</v>
      </c>
      <c r="H135" s="7">
        <v>1432944</v>
      </c>
      <c r="I135" s="7"/>
      <c r="J135" s="9">
        <f t="shared" si="13"/>
        <v>2066501</v>
      </c>
      <c r="K135" s="7">
        <f t="shared" si="14"/>
        <v>4190455</v>
      </c>
    </row>
    <row r="136" spans="1:11" ht="13.5" customHeight="1" x14ac:dyDescent="0.2">
      <c r="A136" s="5">
        <v>60006</v>
      </c>
      <c r="B136" s="5" t="s">
        <v>148</v>
      </c>
      <c r="C136" s="6">
        <v>2219352.3520590309</v>
      </c>
      <c r="D136" s="7">
        <v>0</v>
      </c>
      <c r="E136" s="7">
        <v>461652</v>
      </c>
      <c r="F136" s="8">
        <v>0</v>
      </c>
      <c r="G136" s="9">
        <f t="shared" si="12"/>
        <v>648024</v>
      </c>
      <c r="H136" s="7">
        <v>487765</v>
      </c>
      <c r="I136" s="7"/>
      <c r="J136" s="9">
        <f t="shared" si="13"/>
        <v>621911</v>
      </c>
      <c r="K136" s="7">
        <f t="shared" si="14"/>
        <v>1269935</v>
      </c>
    </row>
    <row r="137" spans="1:11" ht="13.5" customHeight="1" x14ac:dyDescent="0.2">
      <c r="A137" s="5">
        <v>11004</v>
      </c>
      <c r="B137" s="5" t="s">
        <v>34</v>
      </c>
      <c r="C137" s="6">
        <v>4669181.1797829662</v>
      </c>
      <c r="D137" s="7">
        <v>45053.895999999979</v>
      </c>
      <c r="E137" s="7">
        <v>427332</v>
      </c>
      <c r="F137" s="8">
        <v>0</v>
      </c>
      <c r="G137" s="9">
        <f t="shared" si="12"/>
        <v>1884732</v>
      </c>
      <c r="H137" s="7">
        <v>438486</v>
      </c>
      <c r="I137" s="7"/>
      <c r="J137" s="9">
        <f t="shared" si="13"/>
        <v>1873578</v>
      </c>
      <c r="K137" s="7">
        <f t="shared" si="14"/>
        <v>3758310</v>
      </c>
    </row>
    <row r="138" spans="1:11" ht="13.5" customHeight="1" x14ac:dyDescent="0.2">
      <c r="A138" s="5">
        <v>51005</v>
      </c>
      <c r="B138" s="5" t="s">
        <v>126</v>
      </c>
      <c r="C138" s="6">
        <v>1804563.683621774</v>
      </c>
      <c r="D138" s="7">
        <v>0</v>
      </c>
      <c r="E138" s="7">
        <v>361995</v>
      </c>
      <c r="F138" s="8">
        <v>0</v>
      </c>
      <c r="G138" s="9">
        <f t="shared" si="12"/>
        <v>540287</v>
      </c>
      <c r="H138" s="7">
        <v>371386</v>
      </c>
      <c r="I138" s="7"/>
      <c r="J138" s="9">
        <f t="shared" si="13"/>
        <v>530896</v>
      </c>
      <c r="K138" s="7">
        <f t="shared" si="14"/>
        <v>1071183</v>
      </c>
    </row>
    <row r="139" spans="1:11" ht="13.5" customHeight="1" x14ac:dyDescent="0.2">
      <c r="A139" s="5">
        <v>6005</v>
      </c>
      <c r="B139" s="5" t="s">
        <v>26</v>
      </c>
      <c r="C139" s="6">
        <v>2018808.1617396004</v>
      </c>
      <c r="D139" s="7">
        <v>12055.915999999983</v>
      </c>
      <c r="E139" s="7">
        <v>301643</v>
      </c>
      <c r="F139" s="8">
        <v>0</v>
      </c>
      <c r="G139" s="9">
        <f t="shared" si="12"/>
        <v>701733</v>
      </c>
      <c r="H139" s="7">
        <v>279166</v>
      </c>
      <c r="I139" s="7"/>
      <c r="J139" s="9">
        <f t="shared" si="13"/>
        <v>724210</v>
      </c>
      <c r="K139" s="7">
        <f t="shared" si="14"/>
        <v>1425943</v>
      </c>
    </row>
    <row r="140" spans="1:11" ht="13.5" customHeight="1" x14ac:dyDescent="0.2">
      <c r="A140" s="5">
        <v>14004</v>
      </c>
      <c r="B140" s="5" t="s">
        <v>42</v>
      </c>
      <c r="C140" s="6">
        <v>21879752.409122508</v>
      </c>
      <c r="D140" s="7">
        <v>102720.9659999999</v>
      </c>
      <c r="E140" s="7">
        <v>4471450</v>
      </c>
      <c r="F140" s="8">
        <v>0</v>
      </c>
      <c r="G140" s="9">
        <f t="shared" si="12"/>
        <v>6417066</v>
      </c>
      <c r="H140" s="7">
        <v>4602775</v>
      </c>
      <c r="I140" s="7"/>
      <c r="J140" s="9">
        <f t="shared" si="13"/>
        <v>6285741</v>
      </c>
      <c r="K140" s="7">
        <f t="shared" si="14"/>
        <v>12702807</v>
      </c>
    </row>
    <row r="141" spans="1:11" ht="13.5" customHeight="1" x14ac:dyDescent="0.2">
      <c r="A141" s="5">
        <v>18003</v>
      </c>
      <c r="B141" s="5" t="s">
        <v>52</v>
      </c>
      <c r="C141" s="6">
        <v>1182247.2454023</v>
      </c>
      <c r="D141" s="7">
        <v>7113.0219999999972</v>
      </c>
      <c r="E141" s="7">
        <v>261995</v>
      </c>
      <c r="F141" s="8">
        <v>0</v>
      </c>
      <c r="G141" s="9">
        <f t="shared" si="12"/>
        <v>325572</v>
      </c>
      <c r="H141" s="7">
        <v>277656</v>
      </c>
      <c r="I141" s="7"/>
      <c r="J141" s="9">
        <f t="shared" si="13"/>
        <v>309911</v>
      </c>
      <c r="K141" s="7">
        <f t="shared" si="14"/>
        <v>635483</v>
      </c>
    </row>
    <row r="142" spans="1:11" ht="13.5" customHeight="1" x14ac:dyDescent="0.2">
      <c r="A142" s="5">
        <v>14005</v>
      </c>
      <c r="B142" s="5" t="s">
        <v>43</v>
      </c>
      <c r="C142" s="6">
        <v>1599298.3064265691</v>
      </c>
      <c r="D142" s="7">
        <v>0</v>
      </c>
      <c r="E142" s="7">
        <v>224208</v>
      </c>
      <c r="F142" s="8">
        <v>0</v>
      </c>
      <c r="G142" s="9">
        <f t="shared" si="12"/>
        <v>575441</v>
      </c>
      <c r="H142" s="7">
        <v>235839</v>
      </c>
      <c r="I142" s="7"/>
      <c r="J142" s="9">
        <f t="shared" si="13"/>
        <v>563810</v>
      </c>
      <c r="K142" s="7">
        <f t="shared" si="14"/>
        <v>1139251</v>
      </c>
    </row>
    <row r="143" spans="1:11" ht="13.5" customHeight="1" x14ac:dyDescent="0.2">
      <c r="A143" s="5">
        <v>18005</v>
      </c>
      <c r="B143" s="5" t="s">
        <v>53</v>
      </c>
      <c r="C143" s="6">
        <v>3108349.818286777</v>
      </c>
      <c r="D143" s="7">
        <v>61651.811999999976</v>
      </c>
      <c r="E143" s="7">
        <v>971711</v>
      </c>
      <c r="F143" s="8">
        <v>0</v>
      </c>
      <c r="G143" s="9">
        <f t="shared" si="12"/>
        <v>551638</v>
      </c>
      <c r="H143" s="7">
        <v>1026274</v>
      </c>
      <c r="I143" s="7"/>
      <c r="J143" s="9">
        <f t="shared" si="13"/>
        <v>497075</v>
      </c>
      <c r="K143" s="7">
        <f t="shared" si="14"/>
        <v>1048713</v>
      </c>
    </row>
    <row r="144" spans="1:11" ht="13.5" customHeight="1" x14ac:dyDescent="0.2">
      <c r="A144" s="5">
        <v>36002</v>
      </c>
      <c r="B144" s="5" t="s">
        <v>86</v>
      </c>
      <c r="C144" s="6">
        <v>2062898.7914714962</v>
      </c>
      <c r="D144" s="7">
        <v>49825.445999999938</v>
      </c>
      <c r="E144" s="7">
        <v>589528</v>
      </c>
      <c r="F144" s="8">
        <v>0</v>
      </c>
      <c r="G144" s="9">
        <f t="shared" si="12"/>
        <v>417009</v>
      </c>
      <c r="H144" s="7">
        <v>586216</v>
      </c>
      <c r="I144" s="7"/>
      <c r="J144" s="9">
        <f t="shared" si="13"/>
        <v>420321</v>
      </c>
      <c r="K144" s="7">
        <f t="shared" si="14"/>
        <v>837330</v>
      </c>
    </row>
    <row r="145" spans="1:11" ht="13.5" customHeight="1" x14ac:dyDescent="0.2">
      <c r="A145" s="5">
        <v>49007</v>
      </c>
      <c r="B145" s="5" t="s">
        <v>119</v>
      </c>
      <c r="C145" s="6">
        <v>7855685.2259202227</v>
      </c>
      <c r="D145" s="7">
        <v>0</v>
      </c>
      <c r="E145" s="7">
        <v>1079628</v>
      </c>
      <c r="F145" s="8">
        <v>0</v>
      </c>
      <c r="G145" s="9">
        <f t="shared" si="12"/>
        <v>2848215</v>
      </c>
      <c r="H145" s="7">
        <v>1204735</v>
      </c>
      <c r="I145" s="7"/>
      <c r="J145" s="9">
        <f t="shared" si="13"/>
        <v>2723108</v>
      </c>
      <c r="K145" s="7">
        <f t="shared" si="14"/>
        <v>5571323</v>
      </c>
    </row>
    <row r="146" spans="1:11" ht="13.5" customHeight="1" x14ac:dyDescent="0.2">
      <c r="A146" s="12">
        <v>1003</v>
      </c>
      <c r="B146" s="12" t="s">
        <v>12</v>
      </c>
      <c r="C146" s="13">
        <v>948177.3305454544</v>
      </c>
      <c r="D146" s="14">
        <v>218171.43999999997</v>
      </c>
      <c r="E146" s="14">
        <v>213528</v>
      </c>
      <c r="F146" s="15">
        <v>0</v>
      </c>
      <c r="G146" s="16">
        <f t="shared" si="12"/>
        <v>151475</v>
      </c>
      <c r="H146" s="14">
        <v>223007</v>
      </c>
      <c r="I146" s="17"/>
      <c r="J146" s="16">
        <f t="shared" si="13"/>
        <v>141996</v>
      </c>
      <c r="K146" s="14">
        <f t="shared" si="14"/>
        <v>293471</v>
      </c>
    </row>
    <row r="147" spans="1:11" ht="13.5" customHeight="1" x14ac:dyDescent="0.2">
      <c r="A147" s="5">
        <v>47001</v>
      </c>
      <c r="B147" s="5" t="s">
        <v>111</v>
      </c>
      <c r="C147" s="6">
        <v>2529987.6125477087</v>
      </c>
      <c r="D147" s="7">
        <v>0</v>
      </c>
      <c r="E147" s="7">
        <v>138891</v>
      </c>
      <c r="F147" s="8">
        <v>0</v>
      </c>
      <c r="G147" s="9">
        <f t="shared" si="12"/>
        <v>1126103</v>
      </c>
      <c r="H147" s="7">
        <v>145627</v>
      </c>
      <c r="I147" s="7"/>
      <c r="J147" s="9">
        <f t="shared" si="13"/>
        <v>1119367</v>
      </c>
      <c r="K147" s="7">
        <f t="shared" si="14"/>
        <v>2245470</v>
      </c>
    </row>
    <row r="148" spans="1:11" ht="13.5" customHeight="1" x14ac:dyDescent="0.2">
      <c r="A148" s="5">
        <v>12003</v>
      </c>
      <c r="B148" s="5" t="s">
        <v>37</v>
      </c>
      <c r="C148" s="6">
        <v>1734170.6820869183</v>
      </c>
      <c r="D148" s="7">
        <v>0</v>
      </c>
      <c r="E148" s="7">
        <v>398478</v>
      </c>
      <c r="F148" s="8">
        <v>0</v>
      </c>
      <c r="G148" s="9">
        <f t="shared" si="12"/>
        <v>468607</v>
      </c>
      <c r="H148" s="7">
        <v>416565</v>
      </c>
      <c r="I148" s="7"/>
      <c r="J148" s="9">
        <f t="shared" si="13"/>
        <v>450520</v>
      </c>
      <c r="K148" s="7">
        <f t="shared" si="14"/>
        <v>919127</v>
      </c>
    </row>
    <row r="149" spans="1:11" ht="13.5" customHeight="1" x14ac:dyDescent="0.2">
      <c r="A149" s="5">
        <v>54007</v>
      </c>
      <c r="B149" s="5" t="s">
        <v>134</v>
      </c>
      <c r="C149" s="6">
        <v>1528852.9490034455</v>
      </c>
      <c r="D149" s="7">
        <v>7829.5139999999956</v>
      </c>
      <c r="E149" s="7">
        <v>214597</v>
      </c>
      <c r="F149" s="8">
        <v>0</v>
      </c>
      <c r="G149" s="9">
        <f t="shared" si="12"/>
        <v>545915</v>
      </c>
      <c r="H149" s="7">
        <v>249173</v>
      </c>
      <c r="I149" s="7"/>
      <c r="J149" s="9">
        <f t="shared" si="13"/>
        <v>511339</v>
      </c>
      <c r="K149" s="7">
        <f t="shared" si="14"/>
        <v>1057254</v>
      </c>
    </row>
    <row r="150" spans="1:11" ht="13.5" customHeight="1" x14ac:dyDescent="0.2">
      <c r="A150" s="5">
        <v>59002</v>
      </c>
      <c r="B150" s="5" t="s">
        <v>143</v>
      </c>
      <c r="C150" s="6">
        <v>3951487.5578681584</v>
      </c>
      <c r="D150" s="7">
        <v>0</v>
      </c>
      <c r="E150" s="7">
        <v>823703</v>
      </c>
      <c r="F150" s="8">
        <v>0</v>
      </c>
      <c r="G150" s="9">
        <f t="shared" si="12"/>
        <v>1152041</v>
      </c>
      <c r="H150" s="7">
        <v>833231</v>
      </c>
      <c r="I150" s="7"/>
      <c r="J150" s="9">
        <f t="shared" si="13"/>
        <v>1142513</v>
      </c>
      <c r="K150" s="7">
        <f t="shared" si="14"/>
        <v>2294554</v>
      </c>
    </row>
    <row r="151" spans="1:11" ht="13.5" customHeight="1" x14ac:dyDescent="0.2">
      <c r="A151" s="18">
        <v>2006</v>
      </c>
      <c r="B151" s="5" t="s">
        <v>15</v>
      </c>
      <c r="C151" s="6">
        <v>2209793.0454457114</v>
      </c>
      <c r="D151" s="7">
        <v>6062.127999999997</v>
      </c>
      <c r="E151" s="7">
        <v>482924</v>
      </c>
      <c r="F151" s="8">
        <v>0</v>
      </c>
      <c r="G151" s="9">
        <f t="shared" si="12"/>
        <v>618941</v>
      </c>
      <c r="H151" s="7">
        <v>514170</v>
      </c>
      <c r="I151" s="7"/>
      <c r="J151" s="9">
        <f t="shared" si="13"/>
        <v>587695</v>
      </c>
      <c r="K151" s="7">
        <f t="shared" si="14"/>
        <v>1206636</v>
      </c>
    </row>
    <row r="152" spans="1:11" ht="13.5" customHeight="1" x14ac:dyDescent="0.2">
      <c r="A152" s="5">
        <v>55004</v>
      </c>
      <c r="B152" s="5" t="s">
        <v>135</v>
      </c>
      <c r="C152" s="6">
        <v>1658908.7040796087</v>
      </c>
      <c r="D152" s="7">
        <v>0</v>
      </c>
      <c r="E152" s="7">
        <v>227650</v>
      </c>
      <c r="F152" s="8">
        <v>0</v>
      </c>
      <c r="G152" s="9">
        <f t="shared" si="12"/>
        <v>601804</v>
      </c>
      <c r="H152" s="7">
        <v>237156</v>
      </c>
      <c r="I152" s="7"/>
      <c r="J152" s="9">
        <f t="shared" si="13"/>
        <v>592298</v>
      </c>
      <c r="K152" s="7">
        <f t="shared" si="14"/>
        <v>1194102</v>
      </c>
    </row>
    <row r="153" spans="1:11" ht="13.5" customHeight="1" x14ac:dyDescent="0.2">
      <c r="A153" s="5">
        <v>63003</v>
      </c>
      <c r="B153" s="5" t="s">
        <v>156</v>
      </c>
      <c r="C153" s="6">
        <v>15498232.136681095</v>
      </c>
      <c r="D153" s="7">
        <v>181761.47999999998</v>
      </c>
      <c r="E153" s="7">
        <v>3021079</v>
      </c>
      <c r="F153" s="8">
        <v>0</v>
      </c>
      <c r="G153" s="9">
        <f t="shared" si="12"/>
        <v>4637156</v>
      </c>
      <c r="H153" s="7">
        <v>3169186</v>
      </c>
      <c r="I153" s="7"/>
      <c r="J153" s="9">
        <f t="shared" si="13"/>
        <v>4489049</v>
      </c>
      <c r="K153" s="7">
        <f t="shared" si="14"/>
        <v>9126205</v>
      </c>
    </row>
    <row r="154" spans="1:11" x14ac:dyDescent="0.2">
      <c r="A154" s="19"/>
      <c r="B154" s="19"/>
      <c r="C154" s="7">
        <f>SUM(C5:C153)</f>
        <v>785263392.80994821</v>
      </c>
      <c r="D154" s="7">
        <f>SUM(D5:D153)</f>
        <v>4593200.3464000002</v>
      </c>
      <c r="E154" s="7">
        <f t="shared" ref="E154:K154" si="15">SUM(E5:E153)</f>
        <v>156232100</v>
      </c>
      <c r="F154" s="7">
        <f t="shared" si="15"/>
        <v>1851742</v>
      </c>
      <c r="G154" s="7">
        <f t="shared" si="15"/>
        <v>235203259</v>
      </c>
      <c r="H154" s="7">
        <f t="shared" si="15"/>
        <v>166926206</v>
      </c>
      <c r="I154" s="7">
        <f t="shared" si="15"/>
        <v>204740.21</v>
      </c>
      <c r="J154" s="7">
        <f t="shared" si="15"/>
        <v>224668489</v>
      </c>
      <c r="K154" s="7">
        <f t="shared" si="15"/>
        <v>459871748</v>
      </c>
    </row>
    <row r="155" spans="1:11" ht="12.75" thickBot="1" x14ac:dyDescent="0.25">
      <c r="A155" s="41"/>
      <c r="B155" s="41"/>
      <c r="C155" s="20"/>
      <c r="D155" s="20"/>
      <c r="E155" s="20"/>
      <c r="F155" s="21"/>
      <c r="G155" s="20"/>
      <c r="H155" s="22"/>
      <c r="I155" s="23"/>
      <c r="J155" s="22"/>
      <c r="K155" s="22"/>
    </row>
    <row r="156" spans="1:11" s="29" customFormat="1" ht="12.75" thickBot="1" x14ac:dyDescent="0.25">
      <c r="A156" s="24" t="s">
        <v>160</v>
      </c>
      <c r="B156" s="25" t="s">
        <v>161</v>
      </c>
      <c r="C156" s="26">
        <v>350502</v>
      </c>
      <c r="D156" s="26"/>
      <c r="E156" s="26"/>
      <c r="F156" s="27"/>
      <c r="G156" s="26">
        <f>IF((0.5*C156)-(D156*0.5)-E156+F156&lt;0,0,ROUND((0.5*C156)-(D156*0.5)-E156+F156,0))</f>
        <v>175251</v>
      </c>
      <c r="H156" s="26"/>
      <c r="I156" s="28"/>
      <c r="J156" s="26">
        <f t="shared" ref="J156" si="16">IF((0.5*C156)-(0.5*D156)-H156+I156&lt;0,0,ROUND((0.5*C156)-(0.5*D156)-H156+I156,0))</f>
        <v>175251</v>
      </c>
      <c r="K156" s="26">
        <f>G156+J156</f>
        <v>350502</v>
      </c>
    </row>
    <row r="157" spans="1:11" s="33" customFormat="1" x14ac:dyDescent="0.2">
      <c r="A157" s="42" t="s">
        <v>165</v>
      </c>
      <c r="B157" s="42"/>
      <c r="C157" s="30"/>
      <c r="D157" s="30"/>
      <c r="E157" s="30"/>
      <c r="F157" s="30"/>
      <c r="G157" s="30"/>
      <c r="H157" s="31"/>
      <c r="I157" s="32"/>
      <c r="J157" s="31"/>
      <c r="K157" s="31"/>
    </row>
    <row r="158" spans="1:11" ht="13.5" customHeight="1" x14ac:dyDescent="0.2">
      <c r="A158" s="34"/>
      <c r="B158" s="34"/>
      <c r="C158" s="11"/>
      <c r="D158" s="20"/>
      <c r="E158" s="20"/>
      <c r="F158" s="20"/>
      <c r="G158" s="20"/>
      <c r="H158" s="22"/>
      <c r="I158" s="23"/>
      <c r="J158" s="22" t="s">
        <v>162</v>
      </c>
      <c r="K158" s="20">
        <f>K154+K156</f>
        <v>460222250</v>
      </c>
    </row>
    <row r="160" spans="1:11" x14ac:dyDescent="0.2">
      <c r="E160" s="38" t="s">
        <v>160</v>
      </c>
    </row>
    <row r="161" spans="5:5" x14ac:dyDescent="0.2">
      <c r="E161" s="38" t="s">
        <v>160</v>
      </c>
    </row>
  </sheetData>
  <sortState ref="A5:K153">
    <sortCondition ref="B5:B153"/>
  </sortState>
  <mergeCells count="2">
    <mergeCell ref="A155:B155"/>
    <mergeCell ref="A157:B157"/>
  </mergeCells>
  <pageMargins left="0.17" right="0.17" top="0.42" bottom="0.43" header="0.17" footer="0.16"/>
  <pageSetup scale="84" orientation="portrait" cellComments="asDisplayed" r:id="rId1"/>
  <headerFooter alignWithMargins="0">
    <oddHeader xml:space="preserve">&amp;C&amp;"Arial Unicode MS,Regular"&amp;12FY2019 General State Aid (2/19/2019)&amp;"Lucida Sans Unicode,Regular"&amp;14
</oddHeader>
    <oddFooter>&amp;C&amp;"Ebrima,Regular"&amp;9&amp;P&amp;R&amp;"Arial Unicode MS,Regular"&amp;8
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FY2019</vt:lpstr>
      <vt:lpstr>'FY2019'!Print_Area</vt:lpstr>
      <vt:lpstr>'FY2019'!Print_Titles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2019-03-08T19:32:35Z</cp:lastPrinted>
  <dcterms:created xsi:type="dcterms:W3CDTF">2019-03-08T19:24:30Z</dcterms:created>
  <dcterms:modified xsi:type="dcterms:W3CDTF">2019-03-08T20:00:12Z</dcterms:modified>
</cp:coreProperties>
</file>