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Sparsity Aid\"/>
    </mc:Choice>
  </mc:AlternateContent>
  <xr:revisionPtr revIDLastSave="0" documentId="8_{781B53C1-9D16-4018-B6CC-FEEED547FEA3}" xr6:coauthVersionLast="36" xr6:coauthVersionMax="36" xr10:uidLastSave="{00000000-0000-0000-0000-000000000000}"/>
  <bookViews>
    <workbookView xWindow="0" yWindow="0" windowWidth="28800" windowHeight="11925" xr2:uid="{939BF3A7-1A3A-4B21-9A80-EA306EE31762}"/>
  </bookViews>
  <sheets>
    <sheet name="FY2019 Sparsit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'FY2019 Sparsity'!$A$6:$K$157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'FY2019 Sparsity'!$A$1:$K$156</definedName>
    <definedName name="_xlnm.Print_Titles" localSheetId="0">'FY2019 Sparsity'!$4:$6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5" i="1" l="1"/>
  <c r="E155" i="1"/>
  <c r="I154" i="1"/>
  <c r="E154" i="1"/>
  <c r="I152" i="1"/>
  <c r="E152" i="1"/>
  <c r="E150" i="1"/>
  <c r="E149" i="1"/>
  <c r="E147" i="1"/>
  <c r="I145" i="1"/>
  <c r="I144" i="1"/>
  <c r="E142" i="1"/>
  <c r="E141" i="1"/>
  <c r="E139" i="1"/>
  <c r="I138" i="1"/>
  <c r="I137" i="1"/>
  <c r="E137" i="1"/>
  <c r="I136" i="1"/>
  <c r="E134" i="1"/>
  <c r="E133" i="1"/>
  <c r="E131" i="1"/>
  <c r="I129" i="1"/>
  <c r="I128" i="1"/>
  <c r="I127" i="1"/>
  <c r="I125" i="1"/>
  <c r="E123" i="1"/>
  <c r="E122" i="1"/>
  <c r="I121" i="1"/>
  <c r="E121" i="1"/>
  <c r="I120" i="1"/>
  <c r="I119" i="1"/>
  <c r="I118" i="1"/>
  <c r="I117" i="1"/>
  <c r="E115" i="1"/>
  <c r="E114" i="1"/>
  <c r="I113" i="1"/>
  <c r="I112" i="1"/>
  <c r="I111" i="1"/>
  <c r="I110" i="1"/>
  <c r="E107" i="1"/>
  <c r="E106" i="1"/>
  <c r="I105" i="1"/>
  <c r="I104" i="1"/>
  <c r="I103" i="1"/>
  <c r="I102" i="1"/>
  <c r="E99" i="1"/>
  <c r="E98" i="1"/>
  <c r="I95" i="1"/>
  <c r="I94" i="1"/>
  <c r="I93" i="1"/>
  <c r="E91" i="1"/>
  <c r="E90" i="1"/>
  <c r="I88" i="1"/>
  <c r="I86" i="1"/>
  <c r="E83" i="1"/>
  <c r="E82" i="1"/>
  <c r="I81" i="1"/>
  <c r="I79" i="1"/>
  <c r="E77" i="1"/>
  <c r="E75" i="1"/>
  <c r="E74" i="1"/>
  <c r="I72" i="1"/>
  <c r="E71" i="1"/>
  <c r="I36" i="1"/>
  <c r="J36" i="1" s="1"/>
  <c r="E36" i="1"/>
  <c r="E35" i="1"/>
  <c r="I35" i="1" s="1"/>
  <c r="E34" i="1"/>
  <c r="I34" i="1"/>
  <c r="E33" i="1"/>
  <c r="I33" i="1" s="1"/>
  <c r="I32" i="1"/>
  <c r="I31" i="1"/>
  <c r="I30" i="1"/>
  <c r="I29" i="1"/>
  <c r="J29" i="1" s="1"/>
  <c r="E29" i="1"/>
  <c r="I28" i="1"/>
  <c r="J28" i="1" s="1"/>
  <c r="E28" i="1"/>
  <c r="I27" i="1"/>
  <c r="J27" i="1" s="1"/>
  <c r="E27" i="1"/>
  <c r="E26" i="1"/>
  <c r="I26" i="1"/>
  <c r="I25" i="1"/>
  <c r="J25" i="1" s="1"/>
  <c r="E25" i="1"/>
  <c r="I23" i="1"/>
  <c r="I22" i="1"/>
  <c r="I21" i="1"/>
  <c r="J21" i="1" s="1"/>
  <c r="E21" i="1"/>
  <c r="I20" i="1"/>
  <c r="J20" i="1" s="1"/>
  <c r="E20" i="1"/>
  <c r="E19" i="1"/>
  <c r="I19" i="1" s="1"/>
  <c r="E18" i="1"/>
  <c r="I18" i="1"/>
  <c r="I17" i="1"/>
  <c r="J17" i="1" s="1"/>
  <c r="E17" i="1"/>
  <c r="E16" i="1"/>
  <c r="I15" i="1"/>
  <c r="I14" i="1"/>
  <c r="I13" i="1"/>
  <c r="J13" i="1" s="1"/>
  <c r="E13" i="1"/>
  <c r="I12" i="1"/>
  <c r="J12" i="1" s="1"/>
  <c r="E12" i="1"/>
  <c r="I11" i="1"/>
  <c r="J11" i="1" s="1"/>
  <c r="E11" i="1"/>
  <c r="E10" i="1"/>
  <c r="I10" i="1"/>
  <c r="I9" i="1"/>
  <c r="E8" i="1"/>
  <c r="E7" i="1"/>
  <c r="J26" i="1" l="1"/>
  <c r="K26" i="1"/>
  <c r="J31" i="1"/>
  <c r="K31" i="1"/>
  <c r="J19" i="1"/>
  <c r="K19" i="1"/>
  <c r="J35" i="1"/>
  <c r="K35" i="1"/>
  <c r="J33" i="1"/>
  <c r="K33" i="1"/>
  <c r="J14" i="1"/>
  <c r="K14" i="1"/>
  <c r="J23" i="1"/>
  <c r="K23" i="1"/>
  <c r="J10" i="1"/>
  <c r="K10" i="1"/>
  <c r="J22" i="1"/>
  <c r="K22" i="1"/>
  <c r="J30" i="1"/>
  <c r="K30" i="1"/>
  <c r="J32" i="1"/>
  <c r="K32" i="1"/>
  <c r="J15" i="1"/>
  <c r="K15" i="1"/>
  <c r="J9" i="1"/>
  <c r="K9" i="1"/>
  <c r="J18" i="1"/>
  <c r="K18" i="1"/>
  <c r="J34" i="1"/>
  <c r="K34" i="1"/>
  <c r="K29" i="1"/>
  <c r="E40" i="1"/>
  <c r="I40" i="1"/>
  <c r="E48" i="1"/>
  <c r="I48" i="1" s="1"/>
  <c r="E56" i="1"/>
  <c r="I56" i="1"/>
  <c r="E64" i="1"/>
  <c r="I64" i="1" s="1"/>
  <c r="K95" i="1"/>
  <c r="J95" i="1"/>
  <c r="E108" i="1"/>
  <c r="I108" i="1" s="1"/>
  <c r="K120" i="1"/>
  <c r="J120" i="1"/>
  <c r="E132" i="1"/>
  <c r="I132" i="1"/>
  <c r="I151" i="1"/>
  <c r="K152" i="1"/>
  <c r="J152" i="1"/>
  <c r="E43" i="1"/>
  <c r="I43" i="1" s="1"/>
  <c r="E51" i="1"/>
  <c r="I51" i="1"/>
  <c r="K93" i="1"/>
  <c r="J93" i="1"/>
  <c r="E32" i="1"/>
  <c r="E37" i="1"/>
  <c r="I37" i="1"/>
  <c r="E45" i="1"/>
  <c r="I45" i="1" s="1"/>
  <c r="E53" i="1"/>
  <c r="I53" i="1"/>
  <c r="E61" i="1"/>
  <c r="I61" i="1"/>
  <c r="E69" i="1"/>
  <c r="I69" i="1" s="1"/>
  <c r="K119" i="1"/>
  <c r="J119" i="1"/>
  <c r="E59" i="1"/>
  <c r="I59" i="1"/>
  <c r="E9" i="1"/>
  <c r="D156" i="1"/>
  <c r="E24" i="1"/>
  <c r="I24" i="1" s="1"/>
  <c r="K28" i="1"/>
  <c r="K11" i="1"/>
  <c r="E15" i="1"/>
  <c r="E23" i="1"/>
  <c r="K27" i="1"/>
  <c r="E31" i="1"/>
  <c r="E42" i="1"/>
  <c r="I42" i="1"/>
  <c r="E50" i="1"/>
  <c r="I50" i="1"/>
  <c r="E58" i="1"/>
  <c r="I58" i="1"/>
  <c r="E66" i="1"/>
  <c r="I66" i="1" s="1"/>
  <c r="K72" i="1"/>
  <c r="J72" i="1"/>
  <c r="E84" i="1"/>
  <c r="I84" i="1" s="1"/>
  <c r="K104" i="1"/>
  <c r="J104" i="1"/>
  <c r="K125" i="1"/>
  <c r="J125" i="1"/>
  <c r="K128" i="1"/>
  <c r="J128" i="1"/>
  <c r="E140" i="1"/>
  <c r="I140" i="1" s="1"/>
  <c r="K117" i="1"/>
  <c r="J117" i="1"/>
  <c r="E22" i="1"/>
  <c r="E30" i="1"/>
  <c r="E39" i="1"/>
  <c r="I39" i="1"/>
  <c r="E47" i="1"/>
  <c r="I47" i="1" s="1"/>
  <c r="E55" i="1"/>
  <c r="I55" i="1"/>
  <c r="E63" i="1"/>
  <c r="I63" i="1"/>
  <c r="K86" i="1"/>
  <c r="J86" i="1"/>
  <c r="E92" i="1"/>
  <c r="I92" i="1" s="1"/>
  <c r="E116" i="1"/>
  <c r="I116" i="1"/>
  <c r="K127" i="1"/>
  <c r="J127" i="1"/>
  <c r="K138" i="1"/>
  <c r="J138" i="1"/>
  <c r="K20" i="1"/>
  <c r="E14" i="1"/>
  <c r="I8" i="1"/>
  <c r="I16" i="1"/>
  <c r="K17" i="1"/>
  <c r="K25" i="1"/>
  <c r="E44" i="1"/>
  <c r="I44" i="1"/>
  <c r="E52" i="1"/>
  <c r="I52" i="1"/>
  <c r="E60" i="1"/>
  <c r="I60" i="1"/>
  <c r="E68" i="1"/>
  <c r="I68" i="1"/>
  <c r="K94" i="1"/>
  <c r="J94" i="1"/>
  <c r="E100" i="1"/>
  <c r="I100" i="1"/>
  <c r="I135" i="1"/>
  <c r="K136" i="1"/>
  <c r="J136" i="1"/>
  <c r="E148" i="1"/>
  <c r="I148" i="1"/>
  <c r="E67" i="1"/>
  <c r="I67" i="1"/>
  <c r="K13" i="1"/>
  <c r="K12" i="1"/>
  <c r="E41" i="1"/>
  <c r="I41" i="1"/>
  <c r="E49" i="1"/>
  <c r="I49" i="1"/>
  <c r="E57" i="1"/>
  <c r="I57" i="1"/>
  <c r="E65" i="1"/>
  <c r="I65" i="1"/>
  <c r="K112" i="1"/>
  <c r="J112" i="1"/>
  <c r="E76" i="1"/>
  <c r="I76" i="1"/>
  <c r="C156" i="1"/>
  <c r="K21" i="1"/>
  <c r="I7" i="1"/>
  <c r="E38" i="1"/>
  <c r="I38" i="1"/>
  <c r="E46" i="1"/>
  <c r="I46" i="1" s="1"/>
  <c r="E54" i="1"/>
  <c r="I54" i="1" s="1"/>
  <c r="E62" i="1"/>
  <c r="I62" i="1"/>
  <c r="E70" i="1"/>
  <c r="K88" i="1"/>
  <c r="J88" i="1"/>
  <c r="K111" i="1"/>
  <c r="J111" i="1"/>
  <c r="E124" i="1"/>
  <c r="I124" i="1"/>
  <c r="I143" i="1"/>
  <c r="K144" i="1"/>
  <c r="J144" i="1"/>
  <c r="E73" i="1"/>
  <c r="I73" i="1" s="1"/>
  <c r="I77" i="1"/>
  <c r="E81" i="1"/>
  <c r="E89" i="1"/>
  <c r="I89" i="1" s="1"/>
  <c r="E97" i="1"/>
  <c r="I97" i="1" s="1"/>
  <c r="E105" i="1"/>
  <c r="E113" i="1"/>
  <c r="E129" i="1"/>
  <c r="I133" i="1"/>
  <c r="I141" i="1"/>
  <c r="E145" i="1"/>
  <c r="I149" i="1"/>
  <c r="E153" i="1"/>
  <c r="I153" i="1" s="1"/>
  <c r="I70" i="1"/>
  <c r="I71" i="1"/>
  <c r="I74" i="1"/>
  <c r="E78" i="1"/>
  <c r="I78" i="1" s="1"/>
  <c r="I82" i="1"/>
  <c r="E86" i="1"/>
  <c r="I90" i="1"/>
  <c r="E94" i="1"/>
  <c r="I98" i="1"/>
  <c r="E102" i="1"/>
  <c r="I106" i="1"/>
  <c r="E110" i="1"/>
  <c r="I114" i="1"/>
  <c r="E118" i="1"/>
  <c r="I122" i="1"/>
  <c r="E126" i="1"/>
  <c r="K154" i="1"/>
  <c r="J154" i="1"/>
  <c r="K79" i="1"/>
  <c r="J79" i="1"/>
  <c r="K103" i="1"/>
  <c r="J103" i="1"/>
  <c r="E72" i="1"/>
  <c r="E80" i="1"/>
  <c r="I80" i="1" s="1"/>
  <c r="E88" i="1"/>
  <c r="E96" i="1"/>
  <c r="I96" i="1" s="1"/>
  <c r="E104" i="1"/>
  <c r="E112" i="1"/>
  <c r="E120" i="1"/>
  <c r="E128" i="1"/>
  <c r="E136" i="1"/>
  <c r="E144" i="1"/>
  <c r="K81" i="1"/>
  <c r="J81" i="1"/>
  <c r="E85" i="1"/>
  <c r="I85" i="1" s="1"/>
  <c r="E93" i="1"/>
  <c r="E101" i="1"/>
  <c r="I101" i="1" s="1"/>
  <c r="K105" i="1"/>
  <c r="J105" i="1"/>
  <c r="E109" i="1"/>
  <c r="I109" i="1" s="1"/>
  <c r="K113" i="1"/>
  <c r="J113" i="1"/>
  <c r="E117" i="1"/>
  <c r="K121" i="1"/>
  <c r="J121" i="1"/>
  <c r="E125" i="1"/>
  <c r="K129" i="1"/>
  <c r="J129" i="1"/>
  <c r="K137" i="1"/>
  <c r="J137" i="1"/>
  <c r="K145" i="1"/>
  <c r="J145" i="1"/>
  <c r="K102" i="1"/>
  <c r="J102" i="1"/>
  <c r="K110" i="1"/>
  <c r="J110" i="1"/>
  <c r="K118" i="1"/>
  <c r="J118" i="1"/>
  <c r="I126" i="1"/>
  <c r="E130" i="1"/>
  <c r="I130" i="1" s="1"/>
  <c r="I134" i="1"/>
  <c r="E138" i="1"/>
  <c r="I142" i="1"/>
  <c r="E146" i="1"/>
  <c r="I146" i="1" s="1"/>
  <c r="I150" i="1"/>
  <c r="I75" i="1"/>
  <c r="E79" i="1"/>
  <c r="I83" i="1"/>
  <c r="E87" i="1"/>
  <c r="I87" i="1" s="1"/>
  <c r="I91" i="1"/>
  <c r="E95" i="1"/>
  <c r="I99" i="1"/>
  <c r="E103" i="1"/>
  <c r="I107" i="1"/>
  <c r="E111" i="1"/>
  <c r="I115" i="1"/>
  <c r="E119" i="1"/>
  <c r="I123" i="1"/>
  <c r="E127" i="1"/>
  <c r="I131" i="1"/>
  <c r="E135" i="1"/>
  <c r="I139" i="1"/>
  <c r="E143" i="1"/>
  <c r="I147" i="1"/>
  <c r="E151" i="1"/>
  <c r="K155" i="1"/>
  <c r="J155" i="1"/>
  <c r="J84" i="1" l="1"/>
  <c r="K84" i="1" s="1"/>
  <c r="K78" i="1"/>
  <c r="J78" i="1"/>
  <c r="J140" i="1"/>
  <c r="K140" i="1" s="1"/>
  <c r="J24" i="1"/>
  <c r="K24" i="1"/>
  <c r="J101" i="1"/>
  <c r="K101" i="1" s="1"/>
  <c r="K85" i="1"/>
  <c r="J85" i="1"/>
  <c r="J47" i="1"/>
  <c r="K47" i="1" s="1"/>
  <c r="J92" i="1"/>
  <c r="K92" i="1" s="1"/>
  <c r="J69" i="1"/>
  <c r="K69" i="1" s="1"/>
  <c r="J109" i="1"/>
  <c r="K109" i="1" s="1"/>
  <c r="J45" i="1"/>
  <c r="K45" i="1" s="1"/>
  <c r="J43" i="1"/>
  <c r="K43" i="1" s="1"/>
  <c r="J54" i="1"/>
  <c r="K54" i="1" s="1"/>
  <c r="K130" i="1"/>
  <c r="J130" i="1"/>
  <c r="K87" i="1"/>
  <c r="J87" i="1"/>
  <c r="J46" i="1"/>
  <c r="K46" i="1" s="1"/>
  <c r="K64" i="1"/>
  <c r="J64" i="1"/>
  <c r="J83" i="1"/>
  <c r="K83" i="1" s="1"/>
  <c r="K153" i="1"/>
  <c r="J153" i="1"/>
  <c r="K141" i="1"/>
  <c r="J141" i="1"/>
  <c r="J77" i="1"/>
  <c r="K77" i="1" s="1"/>
  <c r="K76" i="1"/>
  <c r="J76" i="1"/>
  <c r="K126" i="1"/>
  <c r="J126" i="1"/>
  <c r="J133" i="1"/>
  <c r="K133" i="1" s="1"/>
  <c r="J73" i="1"/>
  <c r="K73" i="1" s="1"/>
  <c r="K49" i="1"/>
  <c r="J49" i="1"/>
  <c r="K148" i="1"/>
  <c r="J148" i="1"/>
  <c r="K44" i="1"/>
  <c r="J44" i="1"/>
  <c r="K39" i="1"/>
  <c r="J39" i="1"/>
  <c r="K42" i="1"/>
  <c r="J42" i="1"/>
  <c r="K37" i="1"/>
  <c r="J37" i="1"/>
  <c r="K115" i="1"/>
  <c r="J115" i="1"/>
  <c r="K139" i="1"/>
  <c r="J139" i="1"/>
  <c r="K74" i="1"/>
  <c r="J74" i="1"/>
  <c r="K150" i="1"/>
  <c r="J150" i="1"/>
  <c r="J96" i="1"/>
  <c r="K96" i="1" s="1"/>
  <c r="K71" i="1"/>
  <c r="J71" i="1"/>
  <c r="K38" i="1"/>
  <c r="J38" i="1"/>
  <c r="K41" i="1"/>
  <c r="J41" i="1"/>
  <c r="K68" i="1"/>
  <c r="J68" i="1"/>
  <c r="K63" i="1"/>
  <c r="J63" i="1"/>
  <c r="J66" i="1"/>
  <c r="K66" i="1" s="1"/>
  <c r="K61" i="1"/>
  <c r="J61" i="1"/>
  <c r="K82" i="1"/>
  <c r="J82" i="1"/>
  <c r="K146" i="1"/>
  <c r="J146" i="1"/>
  <c r="K131" i="1"/>
  <c r="J131" i="1"/>
  <c r="K99" i="1"/>
  <c r="J99" i="1"/>
  <c r="K98" i="1"/>
  <c r="J98" i="1"/>
  <c r="K70" i="1"/>
  <c r="J70" i="1"/>
  <c r="K143" i="1"/>
  <c r="J143" i="1"/>
  <c r="K59" i="1"/>
  <c r="J59" i="1"/>
  <c r="J48" i="1"/>
  <c r="K48" i="1" s="1"/>
  <c r="K114" i="1"/>
  <c r="J114" i="1"/>
  <c r="J107" i="1"/>
  <c r="K107" i="1" s="1"/>
  <c r="K108" i="1"/>
  <c r="J108" i="1"/>
  <c r="K142" i="1"/>
  <c r="J142" i="1"/>
  <c r="K80" i="1"/>
  <c r="J80" i="1"/>
  <c r="K97" i="1"/>
  <c r="J97" i="1"/>
  <c r="K124" i="1"/>
  <c r="J124" i="1"/>
  <c r="K62" i="1"/>
  <c r="J62" i="1"/>
  <c r="J7" i="1"/>
  <c r="K7" i="1"/>
  <c r="K65" i="1"/>
  <c r="J65" i="1"/>
  <c r="K135" i="1"/>
  <c r="J135" i="1"/>
  <c r="K60" i="1"/>
  <c r="J60" i="1"/>
  <c r="J16" i="1"/>
  <c r="K16" i="1" s="1"/>
  <c r="K116" i="1"/>
  <c r="J116" i="1"/>
  <c r="J55" i="1"/>
  <c r="K55" i="1" s="1"/>
  <c r="K58" i="1"/>
  <c r="J58" i="1"/>
  <c r="K53" i="1"/>
  <c r="J53" i="1"/>
  <c r="K151" i="1"/>
  <c r="J151" i="1"/>
  <c r="K147" i="1"/>
  <c r="J147" i="1"/>
  <c r="K75" i="1"/>
  <c r="J75" i="1"/>
  <c r="K106" i="1"/>
  <c r="J106" i="1"/>
  <c r="J56" i="1"/>
  <c r="K56" i="1" s="1"/>
  <c r="K123" i="1"/>
  <c r="J123" i="1"/>
  <c r="J91" i="1"/>
  <c r="K91" i="1" s="1"/>
  <c r="J122" i="1"/>
  <c r="K122" i="1" s="1"/>
  <c r="K90" i="1"/>
  <c r="J90" i="1"/>
  <c r="J149" i="1"/>
  <c r="K149" i="1" s="1"/>
  <c r="J89" i="1"/>
  <c r="K89" i="1" s="1"/>
  <c r="J8" i="1"/>
  <c r="K8" i="1" s="1"/>
  <c r="K132" i="1"/>
  <c r="J132" i="1"/>
  <c r="K40" i="1"/>
  <c r="J40" i="1"/>
  <c r="K134" i="1"/>
  <c r="J134" i="1"/>
  <c r="K57" i="1"/>
  <c r="J57" i="1"/>
  <c r="K67" i="1"/>
  <c r="J67" i="1"/>
  <c r="K100" i="1"/>
  <c r="J100" i="1"/>
  <c r="K52" i="1"/>
  <c r="J52" i="1"/>
  <c r="K50" i="1"/>
  <c r="J50" i="1"/>
  <c r="K51" i="1"/>
  <c r="J51" i="1"/>
  <c r="K156" i="1" l="1"/>
</calcChain>
</file>

<file path=xl/sharedStrings.xml><?xml version="1.0" encoding="utf-8"?>
<sst xmlns="http://schemas.openxmlformats.org/spreadsheetml/2006/main" count="323" uniqueCount="173">
  <si>
    <t>FY2019 Sparsity</t>
  </si>
  <si>
    <t xml:space="preserve"> </t>
  </si>
  <si>
    <t>Per Student Equivalent</t>
  </si>
  <si>
    <t>Maximum</t>
  </si>
  <si>
    <t>Requirement</t>
  </si>
  <si>
    <t>&lt;=500</t>
  </si>
  <si>
    <t>&gt;=400</t>
  </si>
  <si>
    <t>&lt;=.5</t>
  </si>
  <si>
    <t>&gt;=15</t>
  </si>
  <si>
    <t>&gt;=$1.512</t>
  </si>
  <si>
    <t>Yes</t>
  </si>
  <si>
    <t>Dist #</t>
  </si>
  <si>
    <t>District Name</t>
  </si>
  <si>
    <t xml:space="preserve">Fall 2018 State Aid Fall Enrollment </t>
  </si>
  <si>
    <t>18-19 Land Area</t>
  </si>
  <si>
    <t>Fall Enrollment  per Sq Mile</t>
  </si>
  <si>
    <t>Miles to Nearest HS GIS Data</t>
  </si>
  <si>
    <t>Pay 19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</si>
  <si>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</si>
  <si>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</si>
  <si>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</si>
  <si>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</si>
  <si>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</si>
  <si>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</si>
  <si>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</si>
  <si>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</si>
  <si>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</si>
  <si>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</si>
  <si>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</si>
  <si>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</si>
  <si>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</si>
  <si>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</si>
  <si>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</si>
  <si>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</si>
  <si>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</si>
  <si>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</si>
  <si>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</si>
  <si>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</si>
  <si>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</si>
  <si>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</si>
  <si>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</si>
  <si>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</si>
  <si>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</si>
  <si>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</si>
  <si>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</si>
  <si>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</si>
  <si>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</si>
  <si>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</si>
  <si>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</si>
  <si>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</si>
  <si>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</si>
  <si>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</si>
  <si>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</si>
  <si>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</si>
  <si>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</si>
  <si>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</si>
  <si>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</si>
  <si>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</si>
  <si>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</si>
  <si>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</si>
  <si>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</si>
  <si>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</si>
  <si>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</si>
  <si>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</si>
  <si>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</si>
  <si>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</si>
  <si>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</si>
  <si>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</si>
  <si>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</si>
  <si>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</si>
  <si>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</si>
  <si>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</si>
  <si>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</si>
  <si>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</si>
  <si>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</si>
  <si>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</si>
  <si>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</si>
  <si>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</si>
  <si>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</si>
  <si>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</si>
  <si>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</si>
  <si>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</si>
  <si>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</si>
  <si>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</si>
  <si>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</si>
  <si>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</si>
  <si>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</si>
  <si>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</si>
  <si>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</si>
  <si>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</si>
  <si>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</si>
  <si>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</si>
  <si>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</si>
  <si>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</si>
  <si>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</si>
  <si>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</si>
  <si>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</si>
  <si>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</si>
  <si>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</si>
  <si>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</si>
  <si>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</si>
  <si>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</si>
  <si>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</si>
  <si>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</si>
  <si>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</si>
  <si>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</si>
  <si>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</si>
  <si>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</si>
  <si>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</si>
  <si>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</si>
  <si>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</si>
  <si>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</si>
  <si>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</si>
  <si>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</si>
  <si>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</si>
  <si>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</si>
  <si>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</si>
  <si>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</si>
  <si>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</si>
  <si>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</si>
  <si>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</si>
  <si>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</si>
  <si>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</si>
  <si>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</si>
  <si>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</si>
  <si>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</si>
  <si>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</si>
  <si>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</si>
  <si>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</si>
  <si>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</si>
  <si>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</si>
  <si>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</si>
  <si>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</si>
  <si>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</si>
  <si>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</si>
  <si>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</si>
  <si>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</si>
  <si>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</si>
  <si>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</si>
  <si>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</si>
  <si>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</si>
  <si>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</si>
  <si>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</si>
  <si>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</si>
  <si>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</si>
  <si>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</si>
  <si>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</si>
  <si>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</si>
  <si>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</si>
  <si>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</si>
  <si>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</si>
  <si>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</si>
  <si>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</si>
  <si>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</si>
  <si>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</si>
  <si>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</si>
  <si>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</si>
  <si>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</si>
  <si>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</si>
  <si>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</si>
  <si>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</si>
  <si>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</si>
  <si>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</si>
  <si>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</si>
  <si>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</si>
  <si>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</si>
  <si>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</si>
  <si>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</si>
  <si>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</si>
  <si>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</si>
  <si>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</si>
  <si>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</si>
  <si>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as of 2/5/2019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</si>
</sst>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8" x14ac:knownFonts="1">
    <font>
      <sz val="10"/>
      <name val="Arial"/>
    </font>
    <font>
      <sz val="9"/>
      <name val="Ebrima"/>
    </font>
    <font>
      <sz val="18"/>
      <name val="Ebrima"/>
    </font>
    <font>
      <sz val="11"/>
      <name val="Ebrima"/>
    </font>
    <font>
      <sz val="10"/>
      <name val="Arial"/>
      <family val="2"/>
    </font>
    <font>
      <sz val="10"/>
      <name val="Ebrima"/>
    </font>
    <font>
      <sz val="10"/>
      <color theme="0"/>
      <name val="Ebrima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42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 applyAlignment="1">
      <alignment horizontal="center" textRotation="45"/>
    </xf>
    <xf numFmtId="164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/>
    <xf numFmtId="42" fontId="1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2" fontId="3" fillId="2" borderId="0" xfId="0" applyNumberFormat="1" applyFont="1" applyFill="1" applyBorder="1"/>
    <xf numFmtId="0" fontId="5" fillId="0" borderId="0" xfId="0" applyFont="1" applyFill="1"/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42" fontId="6" fillId="3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2" applyNumberFormat="1" applyFont="1" applyFill="1" applyBorder="1" applyAlignment="1"/>
    <xf numFmtId="0" fontId="1" fillId="0" borderId="1" xfId="2" applyFont="1" applyFill="1" applyBorder="1" applyAlignment="1"/>
    <xf numFmtId="4" fontId="1" fillId="0" borderId="1" xfId="0" applyNumberFormat="1" applyFont="1" applyFill="1" applyBorder="1" applyAlignment="1"/>
    <xf numFmtId="2" fontId="1" fillId="0" borderId="1" xfId="0" applyNumberFormat="1" applyFont="1" applyFill="1" applyBorder="1"/>
    <xf numFmtId="166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7" fontId="1" fillId="0" borderId="1" xfId="0" applyNumberFormat="1" applyFont="1" applyFill="1" applyBorder="1"/>
    <xf numFmtId="167" fontId="1" fillId="0" borderId="0" xfId="0" applyNumberFormat="1" applyFont="1" applyFill="1" applyBorder="1"/>
    <xf numFmtId="167" fontId="1" fillId="0" borderId="0" xfId="0" applyNumberFormat="1" applyFont="1" applyFill="1"/>
  </cellXfs>
  <cellStyles count="3">
    <cellStyle name="Currency" xfId="1" builtinId="4"/>
    <cellStyle name="Normal" xfId="0" builtinId="0"/>
    <cellStyle name="Normal_Sheet1" xfId="2" xr:uid="{4B644E8E-12A3-4F69-B11C-3FAA92EA0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238126</xdr:colOff>
      <xdr:row>0</xdr:row>
      <xdr:rowOff>47626</xdr:rowOff>
    </xdr:from>
    <xdr:to>
      <xdr:col>10</xdr:col>
      <xdr:colOff>843546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76437-0ECC-4CC5-AAAD-00B9997A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6" y="47626"/>
          <a:ext cx="2396120" cy="53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E25E-8684-45DE-9B74-8F50E1500252}">
  <sheetPr>
    <pageSetUpPr fitToPage="1"/>
  </sheetPr>
  <dimension ref="A1:K161"/>
  <sheetViews>
    <sheetView showGridLines="0" tabSelected="1" topLeftCell="B1" workbookViewId="0">
      <pane ySplit="6" topLeftCell="A7" activePane="bottomLeft" state="frozen"/>
      <selection activeCell="B124" sqref="B124"/>
      <selection pane="bottomLeft" activeCell="B3" sqref="B3"/>
    </sheetView>
  </sheetViews>
  <sheetFormatPr defaultRowHeight="12" x14ac:dyDescent="0.2"/>
  <cols>
    <col min="1" max="1" width="9.42578125" style="1" hidden="1" customWidth="1"/>
    <col min="2" max="2" width="24.28515625" style="1" bestFit="1" customWidth="1"/>
    <col min="3" max="3" width="13.85546875" style="1" customWidth="1"/>
    <col min="4" max="4" width="11.7109375" style="1" customWidth="1"/>
    <col min="5" max="5" width="11.5703125" style="1" customWidth="1"/>
    <col min="6" max="6" width="11.7109375" style="3" customWidth="1"/>
    <col min="7" max="7" width="10" style="4" bestFit="1" customWidth="1"/>
    <col min="8" max="8" width="10.85546875" style="1" customWidth="1"/>
    <col min="9" max="9" width="8.5703125" style="1" bestFit="1" customWidth="1"/>
    <col min="10" max="10" width="18.28515625" style="1" bestFit="1" customWidth="1"/>
    <col min="11" max="11" width="14.28515625" style="5" customWidth="1"/>
    <col min="12" max="16384" width="9.140625" style="1"/>
  </cols>
  <sheetData>
    <row r="1" spans="1:11" ht="26.25" x14ac:dyDescent="0.45">
      <c r="B1" s="2" t="s">
        <v>0</v>
      </c>
    </row>
    <row r="2" spans="1:11" x14ac:dyDescent="0.2">
      <c r="B2" s="1" t="s">
        <v>172</v>
      </c>
    </row>
    <row r="3" spans="1:11" ht="9.75" customHeight="1" x14ac:dyDescent="0.2"/>
    <row r="4" spans="1:11" x14ac:dyDescent="0.2">
      <c r="C4" s="6" t="s">
        <v>1</v>
      </c>
      <c r="D4" s="7"/>
      <c r="E4" s="8"/>
      <c r="F4" s="7"/>
      <c r="G4" s="9"/>
      <c r="H4" s="10"/>
      <c r="I4" s="10"/>
      <c r="J4" s="10" t="s">
        <v>2</v>
      </c>
      <c r="K4" s="11" t="s">
        <v>3</v>
      </c>
    </row>
    <row r="5" spans="1:11" s="21" customFormat="1" ht="16.5" x14ac:dyDescent="0.3">
      <c r="A5" s="12"/>
      <c r="B5" s="13" t="s">
        <v>4</v>
      </c>
      <c r="C5" s="14" t="s">
        <v>5</v>
      </c>
      <c r="D5" s="15" t="s">
        <v>6</v>
      </c>
      <c r="E5" s="16" t="s">
        <v>7</v>
      </c>
      <c r="F5" s="17" t="s">
        <v>8</v>
      </c>
      <c r="G5" s="14" t="s">
        <v>9</v>
      </c>
      <c r="H5" s="18" t="s">
        <v>10</v>
      </c>
      <c r="I5" s="18"/>
      <c r="J5" s="19">
        <v>5563.52</v>
      </c>
      <c r="K5" s="20">
        <v>110000</v>
      </c>
    </row>
    <row r="6" spans="1:11" s="26" customFormat="1" ht="57" x14ac:dyDescent="0.25">
      <c r="A6" s="22" t="s">
        <v>11</v>
      </c>
      <c r="B6" s="22" t="s">
        <v>12</v>
      </c>
      <c r="C6" s="22" t="s">
        <v>13</v>
      </c>
      <c r="D6" s="23" t="s">
        <v>14</v>
      </c>
      <c r="E6" s="22" t="s">
        <v>15</v>
      </c>
      <c r="F6" s="23" t="s">
        <v>16</v>
      </c>
      <c r="G6" s="24" t="s">
        <v>17</v>
      </c>
      <c r="H6" s="22" t="s">
        <v>18</v>
      </c>
      <c r="I6" s="22" t="s">
        <v>19</v>
      </c>
      <c r="J6" s="22" t="s">
        <v>20</v>
      </c>
      <c r="K6" s="25" t="s">
        <v>21</v>
      </c>
    </row>
    <row r="7" spans="1:11" x14ac:dyDescent="0.2">
      <c r="A7" s="27">
        <v>6001</v>
      </c>
      <c r="B7" s="28" t="s">
        <v>22</v>
      </c>
      <c r="C7" s="29">
        <v>4469.9399999999996</v>
      </c>
      <c r="D7" s="30">
        <v>419.72211211000001</v>
      </c>
      <c r="E7" s="31">
        <f t="shared" ref="E7:E70" si="0">C7/D7</f>
        <v>10.649760570223487</v>
      </c>
      <c r="F7" s="30">
        <v>8.1</v>
      </c>
      <c r="G7" s="32">
        <v>1.512</v>
      </c>
      <c r="H7" s="33" t="s">
        <v>10</v>
      </c>
      <c r="I7" s="33" t="str">
        <f>IF(C7&lt;=500,IF(D7&gt;=400,IF(E7&lt;=0.5,IF(F7&gt;=15,IF(G7&gt;=1.512,IF(H7="Yes","Yes","No"),"No"),"No"),"No"),"No"),"No")</f>
        <v>No</v>
      </c>
      <c r="J7" s="34">
        <f t="shared" ref="J7:J70" si="1">IF(I7="yes",IF(C7&lt;83,1,IF(C7&gt;232,1,2)),0)</f>
        <v>0</v>
      </c>
      <c r="K7" s="35">
        <f>ROUND(IF(I7="no",0,IF(J7=1,((((E7*-0.125)+0.0625)*C7)*(0.75*$J$5)),IF(((232-C7)*(0.75*$J$5))&gt;$K$5,$K$5,((232-C7)*(0.75*$J$5))))),0)</f>
        <v>0</v>
      </c>
    </row>
    <row r="8" spans="1:11" x14ac:dyDescent="0.2">
      <c r="A8" s="27">
        <v>58003</v>
      </c>
      <c r="B8" s="28" t="s">
        <v>23</v>
      </c>
      <c r="C8" s="29">
        <v>266.01</v>
      </c>
      <c r="D8" s="30">
        <v>1223.77545693</v>
      </c>
      <c r="E8" s="31">
        <f t="shared" si="0"/>
        <v>0.21736830763653384</v>
      </c>
      <c r="F8" s="30">
        <v>29.7</v>
      </c>
      <c r="G8" s="32">
        <v>1.512</v>
      </c>
      <c r="H8" s="33" t="s">
        <v>10</v>
      </c>
      <c r="I8" s="33" t="str">
        <f t="shared" ref="I8:I71" si="2">IF(C8&lt;=500,IF(D8&gt;=400,IF(E8&lt;=0.5,IF(F8&gt;=15,IF(G8&gt;=1.512,IF(H8="Yes","Yes","No"),"No"),"No"),"No"),"No"),"No")</f>
        <v>Yes</v>
      </c>
      <c r="J8" s="34">
        <f t="shared" si="1"/>
        <v>1</v>
      </c>
      <c r="K8" s="35">
        <f>ROUND(IF(I8="no",0,IF(J8=1,((((E8*-0.125)+0.0625)*C8)*(0.75*$J$5)),IF(((232-C8)*(0.75*$J$5))&gt;$K$5,$K$5,((232-C8)*(0.75*$J$5))))),0)</f>
        <v>39214</v>
      </c>
    </row>
    <row r="9" spans="1:11" x14ac:dyDescent="0.2">
      <c r="A9" s="27">
        <v>61001</v>
      </c>
      <c r="B9" s="28" t="s">
        <v>24</v>
      </c>
      <c r="C9" s="29">
        <v>338.39</v>
      </c>
      <c r="D9" s="30">
        <v>194.24777695</v>
      </c>
      <c r="E9" s="31">
        <f t="shared" si="0"/>
        <v>1.7420533985678643</v>
      </c>
      <c r="F9" s="30">
        <v>8.1999999999999993</v>
      </c>
      <c r="G9" s="32">
        <v>1.7610000000000001</v>
      </c>
      <c r="H9" s="33" t="s">
        <v>10</v>
      </c>
      <c r="I9" s="33" t="str">
        <f t="shared" si="2"/>
        <v>No</v>
      </c>
      <c r="J9" s="34">
        <f t="shared" si="1"/>
        <v>0</v>
      </c>
      <c r="K9" s="35">
        <f t="shared" ref="K9:K72" si="3">ROUND(IF(I9="no",0,IF(J9=1,((((E9*-0.125)+0.0625)*C9)*(0.75*$J$5)),IF(((232-C9)*(0.75*$J$5))&gt;$K$5,$K$5,((232-C9)*(0.75*$J$5))))),0)</f>
        <v>0</v>
      </c>
    </row>
    <row r="10" spans="1:11" x14ac:dyDescent="0.2">
      <c r="A10" s="27">
        <v>11001</v>
      </c>
      <c r="B10" s="28" t="s">
        <v>25</v>
      </c>
      <c r="C10" s="29">
        <v>316</v>
      </c>
      <c r="D10" s="30">
        <v>204.286076409999</v>
      </c>
      <c r="E10" s="31">
        <f t="shared" si="0"/>
        <v>1.5468504048498777</v>
      </c>
      <c r="F10" s="30">
        <v>13.195</v>
      </c>
      <c r="G10" s="32">
        <v>2.161</v>
      </c>
      <c r="H10" s="33" t="s">
        <v>10</v>
      </c>
      <c r="I10" s="33" t="str">
        <f t="shared" si="2"/>
        <v>No</v>
      </c>
      <c r="J10" s="34">
        <f t="shared" si="1"/>
        <v>0</v>
      </c>
      <c r="K10" s="35">
        <f t="shared" si="3"/>
        <v>0</v>
      </c>
    </row>
    <row r="11" spans="1:11" x14ac:dyDescent="0.2">
      <c r="A11" s="27">
        <v>38001</v>
      </c>
      <c r="B11" s="28" t="s">
        <v>26</v>
      </c>
      <c r="C11" s="29">
        <v>256</v>
      </c>
      <c r="D11" s="30">
        <v>231.54783122000001</v>
      </c>
      <c r="E11" s="31">
        <f t="shared" si="0"/>
        <v>1.1056031000211239</v>
      </c>
      <c r="F11" s="30">
        <v>10.9</v>
      </c>
      <c r="G11" s="32">
        <v>1.88</v>
      </c>
      <c r="H11" s="33" t="s">
        <v>10</v>
      </c>
      <c r="I11" s="33" t="str">
        <f t="shared" si="2"/>
        <v>No</v>
      </c>
      <c r="J11" s="34">
        <f t="shared" si="1"/>
        <v>0</v>
      </c>
      <c r="K11" s="35">
        <f t="shared" si="3"/>
        <v>0</v>
      </c>
    </row>
    <row r="12" spans="1:11" x14ac:dyDescent="0.2">
      <c r="A12" s="27">
        <v>21001</v>
      </c>
      <c r="B12" s="28" t="s">
        <v>27</v>
      </c>
      <c r="C12" s="29">
        <v>179</v>
      </c>
      <c r="D12" s="30">
        <v>129.51144185000001</v>
      </c>
      <c r="E12" s="31">
        <f t="shared" si="0"/>
        <v>1.382117266575702</v>
      </c>
      <c r="F12" s="30">
        <v>7.6</v>
      </c>
      <c r="G12" s="32">
        <v>2.9820000000000002</v>
      </c>
      <c r="H12" s="33" t="s">
        <v>10</v>
      </c>
      <c r="I12" s="33" t="str">
        <f t="shared" si="2"/>
        <v>No</v>
      </c>
      <c r="J12" s="34">
        <f t="shared" si="1"/>
        <v>0</v>
      </c>
      <c r="K12" s="35">
        <f t="shared" si="3"/>
        <v>0</v>
      </c>
    </row>
    <row r="13" spans="1:11" x14ac:dyDescent="0.2">
      <c r="A13" s="27">
        <v>4001</v>
      </c>
      <c r="B13" s="28" t="s">
        <v>28</v>
      </c>
      <c r="C13" s="29">
        <v>232</v>
      </c>
      <c r="D13" s="30">
        <v>179.45644171999899</v>
      </c>
      <c r="E13" s="31">
        <f t="shared" si="0"/>
        <v>1.2927928235754462</v>
      </c>
      <c r="F13" s="30">
        <v>9.6999999999999993</v>
      </c>
      <c r="G13" s="32">
        <v>1.512</v>
      </c>
      <c r="H13" s="33" t="s">
        <v>10</v>
      </c>
      <c r="I13" s="33" t="str">
        <f t="shared" si="2"/>
        <v>No</v>
      </c>
      <c r="J13" s="34">
        <f t="shared" si="1"/>
        <v>0</v>
      </c>
      <c r="K13" s="35">
        <f t="shared" si="3"/>
        <v>0</v>
      </c>
    </row>
    <row r="14" spans="1:11" x14ac:dyDescent="0.2">
      <c r="A14" s="27">
        <v>49001</v>
      </c>
      <c r="B14" s="28" t="s">
        <v>29</v>
      </c>
      <c r="C14" s="29">
        <v>479</v>
      </c>
      <c r="D14" s="30">
        <v>54.280222950000002</v>
      </c>
      <c r="E14" s="31">
        <f t="shared" si="0"/>
        <v>8.8245768710498638</v>
      </c>
      <c r="F14" s="30">
        <v>5.0999999999999996</v>
      </c>
      <c r="G14" s="32">
        <v>1.512</v>
      </c>
      <c r="H14" s="33" t="s">
        <v>10</v>
      </c>
      <c r="I14" s="33" t="str">
        <f t="shared" si="2"/>
        <v>No</v>
      </c>
      <c r="J14" s="34">
        <f t="shared" si="1"/>
        <v>0</v>
      </c>
      <c r="K14" s="35">
        <f t="shared" si="3"/>
        <v>0</v>
      </c>
    </row>
    <row r="15" spans="1:11" x14ac:dyDescent="0.2">
      <c r="A15" s="27">
        <v>9001</v>
      </c>
      <c r="B15" s="28" t="s">
        <v>30</v>
      </c>
      <c r="C15" s="29">
        <v>1361.33</v>
      </c>
      <c r="D15" s="30">
        <v>956.93082846000004</v>
      </c>
      <c r="E15" s="31">
        <f t="shared" si="0"/>
        <v>1.4226002125888286</v>
      </c>
      <c r="F15" s="30">
        <v>11.4</v>
      </c>
      <c r="G15" s="32">
        <v>1.512</v>
      </c>
      <c r="H15" s="33" t="s">
        <v>10</v>
      </c>
      <c r="I15" s="33" t="str">
        <f t="shared" si="2"/>
        <v>No</v>
      </c>
      <c r="J15" s="34">
        <f t="shared" si="1"/>
        <v>0</v>
      </c>
      <c r="K15" s="35">
        <f t="shared" si="3"/>
        <v>0</v>
      </c>
    </row>
    <row r="16" spans="1:11" x14ac:dyDescent="0.2">
      <c r="A16" s="27">
        <v>3001</v>
      </c>
      <c r="B16" s="28" t="s">
        <v>31</v>
      </c>
      <c r="C16" s="29">
        <v>442</v>
      </c>
      <c r="D16" s="30">
        <v>1190.9261791599899</v>
      </c>
      <c r="E16" s="31">
        <f t="shared" si="0"/>
        <v>0.37113971271650192</v>
      </c>
      <c r="F16" s="30">
        <v>47.1</v>
      </c>
      <c r="G16" s="32">
        <v>2.3679999999999999</v>
      </c>
      <c r="H16" s="33" t="s">
        <v>10</v>
      </c>
      <c r="I16" s="33" t="str">
        <f t="shared" si="2"/>
        <v>Yes</v>
      </c>
      <c r="J16" s="34">
        <f t="shared" si="1"/>
        <v>1</v>
      </c>
      <c r="K16" s="35">
        <f t="shared" si="3"/>
        <v>29707</v>
      </c>
    </row>
    <row r="17" spans="1:11" x14ac:dyDescent="0.2">
      <c r="A17" s="27">
        <v>61002</v>
      </c>
      <c r="B17" s="28" t="s">
        <v>32</v>
      </c>
      <c r="C17" s="29">
        <v>693.33</v>
      </c>
      <c r="D17" s="30">
        <v>205.09304506999899</v>
      </c>
      <c r="E17" s="31">
        <f t="shared" si="0"/>
        <v>3.3805631963939295</v>
      </c>
      <c r="F17" s="30">
        <v>8.1999999999999993</v>
      </c>
      <c r="G17" s="32">
        <v>1.95</v>
      </c>
      <c r="H17" s="33" t="s">
        <v>10</v>
      </c>
      <c r="I17" s="33" t="str">
        <f t="shared" si="2"/>
        <v>No</v>
      </c>
      <c r="J17" s="34">
        <f t="shared" si="1"/>
        <v>0</v>
      </c>
      <c r="K17" s="35">
        <f t="shared" si="3"/>
        <v>0</v>
      </c>
    </row>
    <row r="18" spans="1:11" x14ac:dyDescent="0.2">
      <c r="A18" s="27">
        <v>25001</v>
      </c>
      <c r="B18" s="28" t="s">
        <v>33</v>
      </c>
      <c r="C18" s="29">
        <v>91</v>
      </c>
      <c r="D18" s="30">
        <v>20.656201889999899</v>
      </c>
      <c r="E18" s="31">
        <f t="shared" si="0"/>
        <v>4.4054565541429476</v>
      </c>
      <c r="F18" s="30">
        <v>0</v>
      </c>
      <c r="G18" s="32">
        <v>2.4319999999999999</v>
      </c>
      <c r="H18" s="33" t="s">
        <v>34</v>
      </c>
      <c r="I18" s="33" t="str">
        <f t="shared" si="2"/>
        <v>No</v>
      </c>
      <c r="J18" s="34">
        <f t="shared" si="1"/>
        <v>0</v>
      </c>
      <c r="K18" s="35">
        <f t="shared" si="3"/>
        <v>0</v>
      </c>
    </row>
    <row r="19" spans="1:11" x14ac:dyDescent="0.2">
      <c r="A19" s="27">
        <v>52001</v>
      </c>
      <c r="B19" s="28" t="s">
        <v>35</v>
      </c>
      <c r="C19" s="29">
        <v>146</v>
      </c>
      <c r="D19" s="30">
        <v>1335.6521220699899</v>
      </c>
      <c r="E19" s="31">
        <f t="shared" si="0"/>
        <v>0.10930990007617374</v>
      </c>
      <c r="F19" s="30">
        <v>32.4</v>
      </c>
      <c r="G19" s="32">
        <v>1.9730000000000001</v>
      </c>
      <c r="H19" s="33" t="s">
        <v>10</v>
      </c>
      <c r="I19" s="33" t="str">
        <f t="shared" si="2"/>
        <v>Yes</v>
      </c>
      <c r="J19" s="34">
        <f t="shared" si="1"/>
        <v>2</v>
      </c>
      <c r="K19" s="35">
        <f t="shared" si="3"/>
        <v>110000</v>
      </c>
    </row>
    <row r="20" spans="1:11" x14ac:dyDescent="0.2">
      <c r="A20" s="27">
        <v>4002</v>
      </c>
      <c r="B20" s="28" t="s">
        <v>36</v>
      </c>
      <c r="C20" s="29">
        <v>531</v>
      </c>
      <c r="D20" s="30">
        <v>316.11294232</v>
      </c>
      <c r="E20" s="31">
        <f t="shared" si="0"/>
        <v>1.6797793728498172</v>
      </c>
      <c r="F20" s="30">
        <v>9.6999999999999993</v>
      </c>
      <c r="G20" s="32">
        <v>1.512</v>
      </c>
      <c r="H20" s="33" t="s">
        <v>10</v>
      </c>
      <c r="I20" s="33" t="str">
        <f t="shared" si="2"/>
        <v>No</v>
      </c>
      <c r="J20" s="34">
        <f t="shared" si="1"/>
        <v>0</v>
      </c>
      <c r="K20" s="35">
        <f t="shared" si="3"/>
        <v>0</v>
      </c>
    </row>
    <row r="21" spans="1:11" x14ac:dyDescent="0.2">
      <c r="A21" s="27">
        <v>22001</v>
      </c>
      <c r="B21" s="28" t="s">
        <v>37</v>
      </c>
      <c r="C21" s="29">
        <v>109</v>
      </c>
      <c r="D21" s="30">
        <v>274.91175220000002</v>
      </c>
      <c r="E21" s="31">
        <f t="shared" si="0"/>
        <v>0.39649087071658479</v>
      </c>
      <c r="F21" s="30">
        <v>15.2</v>
      </c>
      <c r="G21" s="32">
        <v>2.4740000000000002</v>
      </c>
      <c r="H21" s="33" t="s">
        <v>10</v>
      </c>
      <c r="I21" s="33" t="str">
        <f t="shared" si="2"/>
        <v>No</v>
      </c>
      <c r="J21" s="34">
        <f t="shared" si="1"/>
        <v>0</v>
      </c>
      <c r="K21" s="35">
        <f t="shared" si="3"/>
        <v>0</v>
      </c>
    </row>
    <row r="22" spans="1:11" x14ac:dyDescent="0.2">
      <c r="A22" s="27">
        <v>49002</v>
      </c>
      <c r="B22" s="28" t="s">
        <v>38</v>
      </c>
      <c r="C22" s="29">
        <v>4249.75</v>
      </c>
      <c r="D22" s="30">
        <v>126.20367962</v>
      </c>
      <c r="E22" s="31">
        <f t="shared" si="0"/>
        <v>33.673740835417966</v>
      </c>
      <c r="F22" s="30">
        <v>8.5</v>
      </c>
      <c r="G22" s="32">
        <v>1.512</v>
      </c>
      <c r="H22" s="33" t="s">
        <v>10</v>
      </c>
      <c r="I22" s="33" t="str">
        <f t="shared" si="2"/>
        <v>No</v>
      </c>
      <c r="J22" s="34">
        <f t="shared" si="1"/>
        <v>0</v>
      </c>
      <c r="K22" s="35">
        <f t="shared" si="3"/>
        <v>0</v>
      </c>
    </row>
    <row r="23" spans="1:11" x14ac:dyDescent="0.2">
      <c r="A23" s="27">
        <v>30003</v>
      </c>
      <c r="B23" s="28" t="s">
        <v>39</v>
      </c>
      <c r="C23" s="29">
        <v>340</v>
      </c>
      <c r="D23" s="30">
        <v>229.81595253</v>
      </c>
      <c r="E23" s="31">
        <f t="shared" si="0"/>
        <v>1.4794447306943004</v>
      </c>
      <c r="F23" s="30">
        <v>9.1</v>
      </c>
      <c r="G23" s="32">
        <v>1.948</v>
      </c>
      <c r="H23" s="33" t="s">
        <v>10</v>
      </c>
      <c r="I23" s="33" t="str">
        <f t="shared" si="2"/>
        <v>No</v>
      </c>
      <c r="J23" s="34">
        <f t="shared" si="1"/>
        <v>0</v>
      </c>
      <c r="K23" s="35">
        <f t="shared" si="3"/>
        <v>0</v>
      </c>
    </row>
    <row r="24" spans="1:11" x14ac:dyDescent="0.2">
      <c r="A24" s="27">
        <v>45004</v>
      </c>
      <c r="B24" s="28" t="s">
        <v>40</v>
      </c>
      <c r="C24" s="29">
        <v>418.75</v>
      </c>
      <c r="D24" s="30">
        <v>661.07495547999895</v>
      </c>
      <c r="E24" s="31">
        <f t="shared" si="0"/>
        <v>0.63343800355581525</v>
      </c>
      <c r="F24" s="30">
        <v>13.8</v>
      </c>
      <c r="G24" s="32">
        <v>1.512</v>
      </c>
      <c r="H24" s="33" t="s">
        <v>10</v>
      </c>
      <c r="I24" s="33" t="str">
        <f t="shared" si="2"/>
        <v>No</v>
      </c>
      <c r="J24" s="34">
        <f t="shared" si="1"/>
        <v>0</v>
      </c>
      <c r="K24" s="35">
        <f t="shared" si="3"/>
        <v>0</v>
      </c>
    </row>
    <row r="25" spans="1:11" x14ac:dyDescent="0.2">
      <c r="A25" s="27">
        <v>5001</v>
      </c>
      <c r="B25" s="28" t="s">
        <v>41</v>
      </c>
      <c r="C25" s="29">
        <v>3402.03</v>
      </c>
      <c r="D25" s="30">
        <v>193.81970390999899</v>
      </c>
      <c r="E25" s="31">
        <f t="shared" si="0"/>
        <v>17.552549773679086</v>
      </c>
      <c r="F25" s="30">
        <v>7.1</v>
      </c>
      <c r="G25" s="32">
        <v>1.66</v>
      </c>
      <c r="H25" s="33" t="s">
        <v>10</v>
      </c>
      <c r="I25" s="33" t="str">
        <f t="shared" si="2"/>
        <v>No</v>
      </c>
      <c r="J25" s="34">
        <f t="shared" si="1"/>
        <v>0</v>
      </c>
      <c r="K25" s="35">
        <f t="shared" si="3"/>
        <v>0</v>
      </c>
    </row>
    <row r="26" spans="1:11" x14ac:dyDescent="0.2">
      <c r="A26" s="27">
        <v>26002</v>
      </c>
      <c r="B26" s="28" t="s">
        <v>42</v>
      </c>
      <c r="C26" s="29">
        <v>243</v>
      </c>
      <c r="D26" s="30">
        <v>350.4647276</v>
      </c>
      <c r="E26" s="31">
        <f t="shared" si="0"/>
        <v>0.69336506890172989</v>
      </c>
      <c r="F26" s="30">
        <v>7.9</v>
      </c>
      <c r="G26" s="32">
        <v>2.3410000000000002</v>
      </c>
      <c r="H26" s="33" t="s">
        <v>10</v>
      </c>
      <c r="I26" s="33" t="str">
        <f t="shared" si="2"/>
        <v>No</v>
      </c>
      <c r="J26" s="34">
        <f t="shared" si="1"/>
        <v>0</v>
      </c>
      <c r="K26" s="35">
        <f t="shared" si="3"/>
        <v>0</v>
      </c>
    </row>
    <row r="27" spans="1:11" x14ac:dyDescent="0.2">
      <c r="A27" s="27">
        <v>43001</v>
      </c>
      <c r="B27" s="28" t="s">
        <v>43</v>
      </c>
      <c r="C27" s="29">
        <v>193</v>
      </c>
      <c r="D27" s="30">
        <v>98.488957029999895</v>
      </c>
      <c r="E27" s="31">
        <f t="shared" si="0"/>
        <v>1.9596105575695344</v>
      </c>
      <c r="F27" s="30">
        <v>8.8000000000000007</v>
      </c>
      <c r="G27" s="32">
        <v>2.4249999999999998</v>
      </c>
      <c r="H27" s="33" t="s">
        <v>10</v>
      </c>
      <c r="I27" s="33" t="str">
        <f t="shared" si="2"/>
        <v>No</v>
      </c>
      <c r="J27" s="34">
        <f t="shared" si="1"/>
        <v>0</v>
      </c>
      <c r="K27" s="35">
        <f t="shared" si="3"/>
        <v>0</v>
      </c>
    </row>
    <row r="28" spans="1:11" x14ac:dyDescent="0.2">
      <c r="A28" s="27">
        <v>41001</v>
      </c>
      <c r="B28" s="28" t="s">
        <v>44</v>
      </c>
      <c r="C28" s="29">
        <v>872.88</v>
      </c>
      <c r="D28" s="30">
        <v>194.100548699999</v>
      </c>
      <c r="E28" s="31">
        <f t="shared" si="0"/>
        <v>4.4970506567146273</v>
      </c>
      <c r="F28" s="30">
        <v>10.1</v>
      </c>
      <c r="G28" s="32">
        <v>1.512</v>
      </c>
      <c r="H28" s="33" t="s">
        <v>10</v>
      </c>
      <c r="I28" s="33" t="str">
        <f t="shared" si="2"/>
        <v>No</v>
      </c>
      <c r="J28" s="34">
        <f t="shared" si="1"/>
        <v>0</v>
      </c>
      <c r="K28" s="35">
        <f t="shared" si="3"/>
        <v>0</v>
      </c>
    </row>
    <row r="29" spans="1:11" x14ac:dyDescent="0.2">
      <c r="A29" s="27">
        <v>28001</v>
      </c>
      <c r="B29" s="28" t="s">
        <v>45</v>
      </c>
      <c r="C29" s="29">
        <v>294</v>
      </c>
      <c r="D29" s="30">
        <v>129.87086496000001</v>
      </c>
      <c r="E29" s="31">
        <f t="shared" si="0"/>
        <v>2.2637871865298771</v>
      </c>
      <c r="F29" s="30">
        <v>11.7</v>
      </c>
      <c r="G29" s="32">
        <v>1.512</v>
      </c>
      <c r="H29" s="33" t="s">
        <v>10</v>
      </c>
      <c r="I29" s="33" t="str">
        <f t="shared" si="2"/>
        <v>No</v>
      </c>
      <c r="J29" s="34">
        <f t="shared" si="1"/>
        <v>0</v>
      </c>
      <c r="K29" s="35">
        <f t="shared" si="3"/>
        <v>0</v>
      </c>
    </row>
    <row r="30" spans="1:11" x14ac:dyDescent="0.2">
      <c r="A30" s="27">
        <v>60001</v>
      </c>
      <c r="B30" s="28" t="s">
        <v>46</v>
      </c>
      <c r="C30" s="29">
        <v>273.39</v>
      </c>
      <c r="D30" s="30">
        <v>138.77771135</v>
      </c>
      <c r="E30" s="31">
        <f t="shared" si="0"/>
        <v>1.9699849301485111</v>
      </c>
      <c r="F30" s="30">
        <v>7.3</v>
      </c>
      <c r="G30" s="32">
        <v>1.512</v>
      </c>
      <c r="H30" s="33" t="s">
        <v>10</v>
      </c>
      <c r="I30" s="33" t="str">
        <f t="shared" si="2"/>
        <v>No</v>
      </c>
      <c r="J30" s="34">
        <f t="shared" si="1"/>
        <v>0</v>
      </c>
      <c r="K30" s="35">
        <f t="shared" si="3"/>
        <v>0</v>
      </c>
    </row>
    <row r="31" spans="1:11" x14ac:dyDescent="0.2">
      <c r="A31" s="27">
        <v>7001</v>
      </c>
      <c r="B31" s="28" t="s">
        <v>47</v>
      </c>
      <c r="C31" s="29">
        <v>885.51</v>
      </c>
      <c r="D31" s="30">
        <v>928.68293114000005</v>
      </c>
      <c r="E31" s="31">
        <f t="shared" si="0"/>
        <v>0.95351165646276781</v>
      </c>
      <c r="F31" s="30">
        <v>18.7</v>
      </c>
      <c r="G31" s="32">
        <v>1.512</v>
      </c>
      <c r="H31" s="33" t="s">
        <v>10</v>
      </c>
      <c r="I31" s="33" t="str">
        <f t="shared" si="2"/>
        <v>No</v>
      </c>
      <c r="J31" s="34">
        <f t="shared" si="1"/>
        <v>0</v>
      </c>
      <c r="K31" s="35">
        <f t="shared" si="3"/>
        <v>0</v>
      </c>
    </row>
    <row r="32" spans="1:11" x14ac:dyDescent="0.2">
      <c r="A32" s="27">
        <v>39001</v>
      </c>
      <c r="B32" s="28" t="s">
        <v>48</v>
      </c>
      <c r="C32" s="29">
        <v>531</v>
      </c>
      <c r="D32" s="30">
        <v>140.93604891000001</v>
      </c>
      <c r="E32" s="31">
        <f t="shared" si="0"/>
        <v>3.7676662862820138</v>
      </c>
      <c r="F32" s="30">
        <v>8.5</v>
      </c>
      <c r="G32" s="32">
        <v>1.512</v>
      </c>
      <c r="H32" s="33" t="s">
        <v>10</v>
      </c>
      <c r="I32" s="33" t="str">
        <f t="shared" si="2"/>
        <v>No</v>
      </c>
      <c r="J32" s="34">
        <f t="shared" si="1"/>
        <v>0</v>
      </c>
      <c r="K32" s="35">
        <f t="shared" si="3"/>
        <v>0</v>
      </c>
    </row>
    <row r="33" spans="1:11" x14ac:dyDescent="0.2">
      <c r="A33" s="27">
        <v>12002</v>
      </c>
      <c r="B33" s="28" t="s">
        <v>49</v>
      </c>
      <c r="C33" s="29">
        <v>376</v>
      </c>
      <c r="D33" s="30">
        <v>623.97615519999897</v>
      </c>
      <c r="E33" s="31">
        <f t="shared" si="0"/>
        <v>0.6025871291179119</v>
      </c>
      <c r="F33" s="30">
        <v>13.7</v>
      </c>
      <c r="G33" s="32">
        <v>1.7850000000000001</v>
      </c>
      <c r="H33" s="33" t="s">
        <v>10</v>
      </c>
      <c r="I33" s="33" t="str">
        <f t="shared" si="2"/>
        <v>No</v>
      </c>
      <c r="J33" s="34">
        <f t="shared" si="1"/>
        <v>0</v>
      </c>
      <c r="K33" s="35">
        <f t="shared" si="3"/>
        <v>0</v>
      </c>
    </row>
    <row r="34" spans="1:11" x14ac:dyDescent="0.2">
      <c r="A34" s="27">
        <v>50005</v>
      </c>
      <c r="B34" s="28" t="s">
        <v>50</v>
      </c>
      <c r="C34" s="29">
        <v>252.6</v>
      </c>
      <c r="D34" s="30">
        <v>161.13709381000001</v>
      </c>
      <c r="E34" s="31">
        <f t="shared" si="0"/>
        <v>1.5676092576042469</v>
      </c>
      <c r="F34" s="30">
        <v>8.5</v>
      </c>
      <c r="G34" s="32">
        <v>1.512</v>
      </c>
      <c r="H34" s="33" t="s">
        <v>10</v>
      </c>
      <c r="I34" s="33" t="str">
        <f t="shared" si="2"/>
        <v>No</v>
      </c>
      <c r="J34" s="34">
        <f t="shared" si="1"/>
        <v>0</v>
      </c>
      <c r="K34" s="35">
        <f t="shared" si="3"/>
        <v>0</v>
      </c>
    </row>
    <row r="35" spans="1:11" x14ac:dyDescent="0.2">
      <c r="A35" s="27">
        <v>59003</v>
      </c>
      <c r="B35" s="28" t="s">
        <v>51</v>
      </c>
      <c r="C35" s="29">
        <v>229</v>
      </c>
      <c r="D35" s="30">
        <v>806.47686943999895</v>
      </c>
      <c r="E35" s="31">
        <f t="shared" si="0"/>
        <v>0.28395110718924016</v>
      </c>
      <c r="F35" s="30">
        <v>10.1</v>
      </c>
      <c r="G35" s="32">
        <v>1.512</v>
      </c>
      <c r="H35" s="33" t="s">
        <v>10</v>
      </c>
      <c r="I35" s="33" t="str">
        <f t="shared" si="2"/>
        <v>No</v>
      </c>
      <c r="J35" s="34">
        <f t="shared" si="1"/>
        <v>0</v>
      </c>
      <c r="K35" s="35">
        <f t="shared" si="3"/>
        <v>0</v>
      </c>
    </row>
    <row r="36" spans="1:11" x14ac:dyDescent="0.2">
      <c r="A36" s="27">
        <v>21003</v>
      </c>
      <c r="B36" s="28" t="s">
        <v>52</v>
      </c>
      <c r="C36" s="29">
        <v>253</v>
      </c>
      <c r="D36" s="30">
        <v>382.46320738999901</v>
      </c>
      <c r="E36" s="31">
        <f t="shared" si="0"/>
        <v>0.66150153821728286</v>
      </c>
      <c r="F36" s="30">
        <v>7.6</v>
      </c>
      <c r="G36" s="32">
        <v>1.512</v>
      </c>
      <c r="H36" s="33" t="s">
        <v>10</v>
      </c>
      <c r="I36" s="33" t="str">
        <f t="shared" si="2"/>
        <v>No</v>
      </c>
      <c r="J36" s="34">
        <f t="shared" si="1"/>
        <v>0</v>
      </c>
      <c r="K36" s="35">
        <v>0</v>
      </c>
    </row>
    <row r="37" spans="1:11" x14ac:dyDescent="0.2">
      <c r="A37" s="27">
        <v>16001</v>
      </c>
      <c r="B37" s="28" t="s">
        <v>53</v>
      </c>
      <c r="C37" s="29">
        <v>958.86</v>
      </c>
      <c r="D37" s="30">
        <v>1207.73391272</v>
      </c>
      <c r="E37" s="31">
        <f t="shared" si="0"/>
        <v>0.79393315853862367</v>
      </c>
      <c r="F37" s="30">
        <v>11.2</v>
      </c>
      <c r="G37" s="32">
        <v>1.512</v>
      </c>
      <c r="H37" s="33" t="s">
        <v>10</v>
      </c>
      <c r="I37" s="33" t="str">
        <f t="shared" si="2"/>
        <v>No</v>
      </c>
      <c r="J37" s="34">
        <f t="shared" si="1"/>
        <v>0</v>
      </c>
      <c r="K37" s="35">
        <f t="shared" si="3"/>
        <v>0</v>
      </c>
    </row>
    <row r="38" spans="1:11" x14ac:dyDescent="0.2">
      <c r="A38" s="27">
        <v>61008</v>
      </c>
      <c r="B38" s="28" t="s">
        <v>54</v>
      </c>
      <c r="C38" s="29">
        <v>1355.41</v>
      </c>
      <c r="D38" s="30">
        <v>29.488091740000002</v>
      </c>
      <c r="E38" s="31">
        <f t="shared" si="0"/>
        <v>45.964656239908997</v>
      </c>
      <c r="F38" s="30">
        <v>12.7</v>
      </c>
      <c r="G38" s="32">
        <v>1.742</v>
      </c>
      <c r="H38" s="33" t="s">
        <v>10</v>
      </c>
      <c r="I38" s="33" t="str">
        <f t="shared" si="2"/>
        <v>No</v>
      </c>
      <c r="J38" s="34">
        <f t="shared" si="1"/>
        <v>0</v>
      </c>
      <c r="K38" s="35">
        <f t="shared" si="3"/>
        <v>0</v>
      </c>
    </row>
    <row r="39" spans="1:11" x14ac:dyDescent="0.2">
      <c r="A39" s="27">
        <v>38002</v>
      </c>
      <c r="B39" s="28" t="s">
        <v>55</v>
      </c>
      <c r="C39" s="29">
        <v>285</v>
      </c>
      <c r="D39" s="30">
        <v>312.60240764000002</v>
      </c>
      <c r="E39" s="31">
        <f t="shared" si="0"/>
        <v>0.9117012314512063</v>
      </c>
      <c r="F39" s="30">
        <v>9.1</v>
      </c>
      <c r="G39" s="32">
        <v>1.78</v>
      </c>
      <c r="H39" s="33" t="s">
        <v>10</v>
      </c>
      <c r="I39" s="33" t="str">
        <f t="shared" si="2"/>
        <v>No</v>
      </c>
      <c r="J39" s="34">
        <f t="shared" si="1"/>
        <v>0</v>
      </c>
      <c r="K39" s="35">
        <f t="shared" si="3"/>
        <v>0</v>
      </c>
    </row>
    <row r="40" spans="1:11" x14ac:dyDescent="0.2">
      <c r="A40" s="27">
        <v>49003</v>
      </c>
      <c r="B40" s="28" t="s">
        <v>56</v>
      </c>
      <c r="C40" s="29">
        <v>951.27</v>
      </c>
      <c r="D40" s="30">
        <v>168.10775322000001</v>
      </c>
      <c r="E40" s="31">
        <f t="shared" si="0"/>
        <v>5.6586920102078082</v>
      </c>
      <c r="F40" s="30">
        <v>5.0999999999999996</v>
      </c>
      <c r="G40" s="32">
        <v>1.512</v>
      </c>
      <c r="H40" s="33" t="s">
        <v>10</v>
      </c>
      <c r="I40" s="33" t="str">
        <f t="shared" si="2"/>
        <v>No</v>
      </c>
      <c r="J40" s="34">
        <f t="shared" si="1"/>
        <v>0</v>
      </c>
      <c r="K40" s="35">
        <f t="shared" si="3"/>
        <v>0</v>
      </c>
    </row>
    <row r="41" spans="1:11" x14ac:dyDescent="0.2">
      <c r="A41" s="27">
        <v>5006</v>
      </c>
      <c r="B41" s="28" t="s">
        <v>57</v>
      </c>
      <c r="C41" s="29">
        <v>379</v>
      </c>
      <c r="D41" s="30">
        <v>250.38601610000001</v>
      </c>
      <c r="E41" s="31">
        <f t="shared" si="0"/>
        <v>1.513662807145882</v>
      </c>
      <c r="F41" s="30">
        <v>11.4</v>
      </c>
      <c r="G41" s="32">
        <v>1.704</v>
      </c>
      <c r="H41" s="33" t="s">
        <v>10</v>
      </c>
      <c r="I41" s="33" t="str">
        <f t="shared" si="2"/>
        <v>No</v>
      </c>
      <c r="J41" s="34">
        <f t="shared" si="1"/>
        <v>0</v>
      </c>
      <c r="K41" s="35">
        <f t="shared" si="3"/>
        <v>0</v>
      </c>
    </row>
    <row r="42" spans="1:11" x14ac:dyDescent="0.2">
      <c r="A42" s="27">
        <v>19004</v>
      </c>
      <c r="B42" s="28" t="s">
        <v>58</v>
      </c>
      <c r="C42" s="29">
        <v>513.25</v>
      </c>
      <c r="D42" s="30">
        <v>474.26561669</v>
      </c>
      <c r="E42" s="31">
        <f t="shared" si="0"/>
        <v>1.0821994720639465</v>
      </c>
      <c r="F42" s="30">
        <v>16.100000000000001</v>
      </c>
      <c r="G42" s="32">
        <v>1.512</v>
      </c>
      <c r="H42" s="33" t="s">
        <v>10</v>
      </c>
      <c r="I42" s="33" t="str">
        <f t="shared" si="2"/>
        <v>No</v>
      </c>
      <c r="J42" s="34">
        <f t="shared" si="1"/>
        <v>0</v>
      </c>
      <c r="K42" s="35">
        <f t="shared" si="3"/>
        <v>0</v>
      </c>
    </row>
    <row r="43" spans="1:11" x14ac:dyDescent="0.2">
      <c r="A43" s="27">
        <v>56002</v>
      </c>
      <c r="B43" s="28" t="s">
        <v>59</v>
      </c>
      <c r="C43" s="29">
        <v>160</v>
      </c>
      <c r="D43" s="30">
        <v>430.21909842999901</v>
      </c>
      <c r="E43" s="31">
        <f t="shared" si="0"/>
        <v>0.37190352679341504</v>
      </c>
      <c r="F43" s="30">
        <v>17.7</v>
      </c>
      <c r="G43" s="32">
        <v>1.883</v>
      </c>
      <c r="H43" s="33" t="s">
        <v>10</v>
      </c>
      <c r="I43" s="33" t="str">
        <f t="shared" si="2"/>
        <v>Yes</v>
      </c>
      <c r="J43" s="34">
        <f t="shared" si="1"/>
        <v>2</v>
      </c>
      <c r="K43" s="35">
        <f t="shared" si="3"/>
        <v>110000</v>
      </c>
    </row>
    <row r="44" spans="1:11" x14ac:dyDescent="0.2">
      <c r="A44" s="27">
        <v>51001</v>
      </c>
      <c r="B44" s="28" t="s">
        <v>60</v>
      </c>
      <c r="C44" s="29">
        <v>2907</v>
      </c>
      <c r="D44" s="30">
        <v>150.99957502999899</v>
      </c>
      <c r="E44" s="31">
        <f t="shared" si="0"/>
        <v>19.251709810590317</v>
      </c>
      <c r="F44" s="30">
        <v>8.6</v>
      </c>
      <c r="G44" s="32">
        <v>1.512</v>
      </c>
      <c r="H44" s="33" t="s">
        <v>10</v>
      </c>
      <c r="I44" s="33" t="str">
        <f t="shared" si="2"/>
        <v>No</v>
      </c>
      <c r="J44" s="34">
        <f t="shared" si="1"/>
        <v>0</v>
      </c>
      <c r="K44" s="35">
        <f t="shared" si="3"/>
        <v>0</v>
      </c>
    </row>
    <row r="45" spans="1:11" x14ac:dyDescent="0.2">
      <c r="A45" s="27">
        <v>64002</v>
      </c>
      <c r="B45" s="28" t="s">
        <v>61</v>
      </c>
      <c r="C45" s="29">
        <v>362</v>
      </c>
      <c r="D45" s="30">
        <v>1504.7074033599899</v>
      </c>
      <c r="E45" s="31">
        <f t="shared" si="0"/>
        <v>0.24057833382866278</v>
      </c>
      <c r="F45" s="30">
        <v>18.3</v>
      </c>
      <c r="G45" s="32">
        <v>1.512</v>
      </c>
      <c r="H45" s="33" t="s">
        <v>10</v>
      </c>
      <c r="I45" s="33" t="str">
        <f t="shared" si="2"/>
        <v>Yes</v>
      </c>
      <c r="J45" s="34">
        <f t="shared" si="1"/>
        <v>1</v>
      </c>
      <c r="K45" s="35">
        <f t="shared" si="3"/>
        <v>48982</v>
      </c>
    </row>
    <row r="46" spans="1:11" x14ac:dyDescent="0.2">
      <c r="A46" s="27">
        <v>20001</v>
      </c>
      <c r="B46" s="28" t="s">
        <v>62</v>
      </c>
      <c r="C46" s="29">
        <v>345.01</v>
      </c>
      <c r="D46" s="30">
        <v>1645.8080938999899</v>
      </c>
      <c r="E46" s="31">
        <f t="shared" si="0"/>
        <v>0.20962954385674876</v>
      </c>
      <c r="F46" s="30">
        <v>18.3</v>
      </c>
      <c r="G46" s="32">
        <v>1.512</v>
      </c>
      <c r="H46" s="33" t="s">
        <v>10</v>
      </c>
      <c r="I46" s="33" t="str">
        <f t="shared" si="2"/>
        <v>Yes</v>
      </c>
      <c r="J46" s="34">
        <f t="shared" si="1"/>
        <v>1</v>
      </c>
      <c r="K46" s="35">
        <f t="shared" si="3"/>
        <v>52252</v>
      </c>
    </row>
    <row r="47" spans="1:11" x14ac:dyDescent="0.2">
      <c r="A47" s="27">
        <v>23001</v>
      </c>
      <c r="B47" s="28" t="s">
        <v>63</v>
      </c>
      <c r="C47" s="29">
        <v>159.13999999999999</v>
      </c>
      <c r="D47" s="30">
        <v>713.84061799999904</v>
      </c>
      <c r="E47" s="31">
        <f t="shared" si="0"/>
        <v>0.22293491850585645</v>
      </c>
      <c r="F47" s="30">
        <v>19.899999999999999</v>
      </c>
      <c r="G47" s="32">
        <v>1.847</v>
      </c>
      <c r="H47" s="33" t="s">
        <v>10</v>
      </c>
      <c r="I47" s="33" t="str">
        <f t="shared" si="2"/>
        <v>Yes</v>
      </c>
      <c r="J47" s="34">
        <f t="shared" si="1"/>
        <v>2</v>
      </c>
      <c r="K47" s="35">
        <f t="shared" si="3"/>
        <v>110000</v>
      </c>
    </row>
    <row r="48" spans="1:11" x14ac:dyDescent="0.2">
      <c r="A48" s="27">
        <v>22005</v>
      </c>
      <c r="B48" s="28" t="s">
        <v>64</v>
      </c>
      <c r="C48" s="29">
        <v>140</v>
      </c>
      <c r="D48" s="30">
        <v>520.25781317999895</v>
      </c>
      <c r="E48" s="31">
        <f t="shared" si="0"/>
        <v>0.26909735222287334</v>
      </c>
      <c r="F48" s="30">
        <v>15</v>
      </c>
      <c r="G48" s="32">
        <v>1.911</v>
      </c>
      <c r="H48" s="33" t="s">
        <v>10</v>
      </c>
      <c r="I48" s="33" t="str">
        <f t="shared" si="2"/>
        <v>Yes</v>
      </c>
      <c r="J48" s="34">
        <f t="shared" si="1"/>
        <v>2</v>
      </c>
      <c r="K48" s="35">
        <f t="shared" si="3"/>
        <v>110000</v>
      </c>
    </row>
    <row r="49" spans="1:11" x14ac:dyDescent="0.2">
      <c r="A49" s="27">
        <v>16002</v>
      </c>
      <c r="B49" s="28" t="s">
        <v>65</v>
      </c>
      <c r="C49" s="29">
        <v>13</v>
      </c>
      <c r="D49" s="30">
        <v>310.19627709999901</v>
      </c>
      <c r="E49" s="31">
        <f t="shared" si="0"/>
        <v>4.190894913870661E-2</v>
      </c>
      <c r="F49" s="30">
        <v>0</v>
      </c>
      <c r="G49" s="32">
        <v>1.202</v>
      </c>
      <c r="H49" s="33" t="s">
        <v>10</v>
      </c>
      <c r="I49" s="33" t="str">
        <f t="shared" si="2"/>
        <v>No</v>
      </c>
      <c r="J49" s="34">
        <f t="shared" si="1"/>
        <v>0</v>
      </c>
      <c r="K49" s="35">
        <f t="shared" si="3"/>
        <v>0</v>
      </c>
    </row>
    <row r="50" spans="1:11" x14ac:dyDescent="0.2">
      <c r="A50" s="27">
        <v>61007</v>
      </c>
      <c r="B50" s="28" t="s">
        <v>66</v>
      </c>
      <c r="C50" s="29">
        <v>687</v>
      </c>
      <c r="D50" s="30">
        <v>215.96977475</v>
      </c>
      <c r="E50" s="31">
        <f t="shared" si="0"/>
        <v>3.1810006784294247</v>
      </c>
      <c r="F50" s="30">
        <v>12.7</v>
      </c>
      <c r="G50" s="32">
        <v>1.512</v>
      </c>
      <c r="H50" s="33" t="s">
        <v>10</v>
      </c>
      <c r="I50" s="33" t="str">
        <f t="shared" si="2"/>
        <v>No</v>
      </c>
      <c r="J50" s="34">
        <f t="shared" si="1"/>
        <v>0</v>
      </c>
      <c r="K50" s="35">
        <f t="shared" si="3"/>
        <v>0</v>
      </c>
    </row>
    <row r="51" spans="1:11" x14ac:dyDescent="0.2">
      <c r="A51" s="27">
        <v>5003</v>
      </c>
      <c r="B51" s="28" t="s">
        <v>67</v>
      </c>
      <c r="C51" s="29">
        <v>322</v>
      </c>
      <c r="D51" s="30">
        <v>150.12227166</v>
      </c>
      <c r="E51" s="31">
        <f t="shared" si="0"/>
        <v>2.1449182485678886</v>
      </c>
      <c r="F51" s="30">
        <v>13.9</v>
      </c>
      <c r="G51" s="32">
        <v>1.512</v>
      </c>
      <c r="H51" s="33" t="s">
        <v>10</v>
      </c>
      <c r="I51" s="33" t="str">
        <f t="shared" si="2"/>
        <v>No</v>
      </c>
      <c r="J51" s="34">
        <f t="shared" si="1"/>
        <v>0</v>
      </c>
      <c r="K51" s="35">
        <f t="shared" si="3"/>
        <v>0</v>
      </c>
    </row>
    <row r="52" spans="1:11" x14ac:dyDescent="0.2">
      <c r="A52" s="27">
        <v>28002</v>
      </c>
      <c r="B52" s="28" t="s">
        <v>68</v>
      </c>
      <c r="C52" s="29">
        <v>261</v>
      </c>
      <c r="D52" s="30">
        <v>169.401285739999</v>
      </c>
      <c r="E52" s="31">
        <f t="shared" si="0"/>
        <v>1.5407203012649433</v>
      </c>
      <c r="F52" s="30">
        <v>12.1</v>
      </c>
      <c r="G52" s="32">
        <v>2.2349999999999999</v>
      </c>
      <c r="H52" s="33" t="s">
        <v>10</v>
      </c>
      <c r="I52" s="33" t="str">
        <f t="shared" si="2"/>
        <v>No</v>
      </c>
      <c r="J52" s="34">
        <f t="shared" si="1"/>
        <v>0</v>
      </c>
      <c r="K52" s="35">
        <f t="shared" si="3"/>
        <v>0</v>
      </c>
    </row>
    <row r="53" spans="1:11" x14ac:dyDescent="0.2">
      <c r="A53" s="27">
        <v>17001</v>
      </c>
      <c r="B53" s="28" t="s">
        <v>69</v>
      </c>
      <c r="C53" s="29">
        <v>269.8</v>
      </c>
      <c r="D53" s="30">
        <v>105.47889627000001</v>
      </c>
      <c r="E53" s="31">
        <f t="shared" si="0"/>
        <v>2.5578576335248941</v>
      </c>
      <c r="F53" s="30">
        <v>10.5</v>
      </c>
      <c r="G53" s="32">
        <v>1.512</v>
      </c>
      <c r="H53" s="33" t="s">
        <v>10</v>
      </c>
      <c r="I53" s="33" t="str">
        <f t="shared" si="2"/>
        <v>No</v>
      </c>
      <c r="J53" s="34">
        <f t="shared" si="1"/>
        <v>0</v>
      </c>
      <c r="K53" s="35">
        <f t="shared" si="3"/>
        <v>0</v>
      </c>
    </row>
    <row r="54" spans="1:11" x14ac:dyDescent="0.2">
      <c r="A54" s="27">
        <v>44001</v>
      </c>
      <c r="B54" s="28" t="s">
        <v>70</v>
      </c>
      <c r="C54" s="29">
        <v>156.97999999999999</v>
      </c>
      <c r="D54" s="30">
        <v>617.97412766000002</v>
      </c>
      <c r="E54" s="31">
        <f t="shared" si="0"/>
        <v>0.25402357958643862</v>
      </c>
      <c r="F54" s="30">
        <v>22</v>
      </c>
      <c r="G54" s="32">
        <v>1.82</v>
      </c>
      <c r="H54" s="33" t="s">
        <v>10</v>
      </c>
      <c r="I54" s="33" t="str">
        <f t="shared" si="2"/>
        <v>Yes</v>
      </c>
      <c r="J54" s="34">
        <f t="shared" si="1"/>
        <v>2</v>
      </c>
      <c r="K54" s="35">
        <f t="shared" si="3"/>
        <v>110000</v>
      </c>
    </row>
    <row r="55" spans="1:11" x14ac:dyDescent="0.2">
      <c r="A55" s="27">
        <v>46002</v>
      </c>
      <c r="B55" s="28" t="s">
        <v>71</v>
      </c>
      <c r="C55" s="29">
        <v>177</v>
      </c>
      <c r="D55" s="30">
        <v>861.10840097000005</v>
      </c>
      <c r="E55" s="31">
        <f t="shared" si="0"/>
        <v>0.20554903401315958</v>
      </c>
      <c r="F55" s="30">
        <v>21.7</v>
      </c>
      <c r="G55" s="32">
        <v>1.512</v>
      </c>
      <c r="H55" s="33" t="s">
        <v>10</v>
      </c>
      <c r="I55" s="33" t="str">
        <f t="shared" si="2"/>
        <v>Yes</v>
      </c>
      <c r="J55" s="34">
        <f t="shared" si="1"/>
        <v>2</v>
      </c>
      <c r="K55" s="35">
        <f t="shared" si="3"/>
        <v>110000</v>
      </c>
    </row>
    <row r="56" spans="1:11" x14ac:dyDescent="0.2">
      <c r="A56" s="27">
        <v>24004</v>
      </c>
      <c r="B56" s="28" t="s">
        <v>72</v>
      </c>
      <c r="C56" s="29">
        <v>311</v>
      </c>
      <c r="D56" s="30">
        <v>918.50705957000002</v>
      </c>
      <c r="E56" s="31">
        <f t="shared" si="0"/>
        <v>0.33859293378277894</v>
      </c>
      <c r="F56" s="30">
        <v>28.4</v>
      </c>
      <c r="G56" s="32">
        <v>1.7669999999999999</v>
      </c>
      <c r="H56" s="33" t="s">
        <v>10</v>
      </c>
      <c r="I56" s="33" t="str">
        <f t="shared" si="2"/>
        <v>Yes</v>
      </c>
      <c r="J56" s="34">
        <f t="shared" si="1"/>
        <v>1</v>
      </c>
      <c r="K56" s="35">
        <f t="shared" si="3"/>
        <v>26182</v>
      </c>
    </row>
    <row r="57" spans="1:11" x14ac:dyDescent="0.2">
      <c r="A57" s="27">
        <v>50003</v>
      </c>
      <c r="B57" s="28" t="s">
        <v>73</v>
      </c>
      <c r="C57" s="29">
        <v>690.28</v>
      </c>
      <c r="D57" s="30">
        <v>224.65275785</v>
      </c>
      <c r="E57" s="31">
        <f t="shared" si="0"/>
        <v>3.0726531319099051</v>
      </c>
      <c r="F57" s="30">
        <v>11.3</v>
      </c>
      <c r="G57" s="32">
        <v>1.512</v>
      </c>
      <c r="H57" s="33" t="s">
        <v>10</v>
      </c>
      <c r="I57" s="33" t="str">
        <f t="shared" si="2"/>
        <v>No</v>
      </c>
      <c r="J57" s="34">
        <f t="shared" si="1"/>
        <v>0</v>
      </c>
      <c r="K57" s="35">
        <f t="shared" si="3"/>
        <v>0</v>
      </c>
    </row>
    <row r="58" spans="1:11" x14ac:dyDescent="0.2">
      <c r="A58" s="27">
        <v>14001</v>
      </c>
      <c r="B58" s="28" t="s">
        <v>74</v>
      </c>
      <c r="C58" s="29">
        <v>257</v>
      </c>
      <c r="D58" s="30">
        <v>140.232757789999</v>
      </c>
      <c r="E58" s="31">
        <f t="shared" si="0"/>
        <v>1.832667374229793</v>
      </c>
      <c r="F58" s="30">
        <v>13.7</v>
      </c>
      <c r="G58" s="32">
        <v>1.512</v>
      </c>
      <c r="H58" s="33" t="s">
        <v>10</v>
      </c>
      <c r="I58" s="33" t="str">
        <f t="shared" si="2"/>
        <v>No</v>
      </c>
      <c r="J58" s="34">
        <f t="shared" si="1"/>
        <v>0</v>
      </c>
      <c r="K58" s="35">
        <f t="shared" si="3"/>
        <v>0</v>
      </c>
    </row>
    <row r="59" spans="1:11" x14ac:dyDescent="0.2">
      <c r="A59" s="27">
        <v>6002</v>
      </c>
      <c r="B59" s="28" t="s">
        <v>75</v>
      </c>
      <c r="C59" s="29">
        <v>163</v>
      </c>
      <c r="D59" s="30">
        <v>351.41469542999903</v>
      </c>
      <c r="E59" s="31">
        <f t="shared" si="0"/>
        <v>0.46383945270287996</v>
      </c>
      <c r="F59" s="30">
        <v>22.2</v>
      </c>
      <c r="G59" s="32">
        <v>1.855</v>
      </c>
      <c r="H59" s="33" t="s">
        <v>10</v>
      </c>
      <c r="I59" s="33" t="str">
        <f t="shared" si="2"/>
        <v>No</v>
      </c>
      <c r="J59" s="34">
        <f t="shared" si="1"/>
        <v>0</v>
      </c>
      <c r="K59" s="35">
        <f t="shared" si="3"/>
        <v>0</v>
      </c>
    </row>
    <row r="60" spans="1:11" x14ac:dyDescent="0.2">
      <c r="A60" s="27">
        <v>33001</v>
      </c>
      <c r="B60" s="28" t="s">
        <v>76</v>
      </c>
      <c r="C60" s="29">
        <v>320.02999999999997</v>
      </c>
      <c r="D60" s="30">
        <v>238.82546288</v>
      </c>
      <c r="E60" s="31">
        <f t="shared" si="0"/>
        <v>1.3400162450885813</v>
      </c>
      <c r="F60" s="30">
        <v>10.1</v>
      </c>
      <c r="G60" s="32">
        <v>2.7410000000000001</v>
      </c>
      <c r="H60" s="33" t="s">
        <v>10</v>
      </c>
      <c r="I60" s="33" t="str">
        <f t="shared" si="2"/>
        <v>No</v>
      </c>
      <c r="J60" s="34">
        <f t="shared" si="1"/>
        <v>0</v>
      </c>
      <c r="K60" s="35">
        <f t="shared" si="3"/>
        <v>0</v>
      </c>
    </row>
    <row r="61" spans="1:11" x14ac:dyDescent="0.2">
      <c r="A61" s="27">
        <v>49004</v>
      </c>
      <c r="B61" s="28" t="s">
        <v>77</v>
      </c>
      <c r="C61" s="29">
        <v>480.43</v>
      </c>
      <c r="D61" s="30">
        <v>88.372832160000002</v>
      </c>
      <c r="E61" s="31">
        <f t="shared" si="0"/>
        <v>5.4363992672564363</v>
      </c>
      <c r="F61" s="30">
        <v>9.1</v>
      </c>
      <c r="G61" s="32">
        <v>2.343</v>
      </c>
      <c r="H61" s="33" t="s">
        <v>10</v>
      </c>
      <c r="I61" s="33" t="str">
        <f t="shared" si="2"/>
        <v>No</v>
      </c>
      <c r="J61" s="34">
        <f t="shared" si="1"/>
        <v>0</v>
      </c>
      <c r="K61" s="35">
        <f t="shared" si="3"/>
        <v>0</v>
      </c>
    </row>
    <row r="62" spans="1:11" x14ac:dyDescent="0.2">
      <c r="A62" s="27">
        <v>63001</v>
      </c>
      <c r="B62" s="28" t="s">
        <v>78</v>
      </c>
      <c r="C62" s="29">
        <v>293</v>
      </c>
      <c r="D62" s="30">
        <v>72.312861740000002</v>
      </c>
      <c r="E62" s="31">
        <f t="shared" si="0"/>
        <v>4.0518379849697812</v>
      </c>
      <c r="F62" s="30">
        <v>11.926966999999999</v>
      </c>
      <c r="G62" s="32">
        <v>1.512</v>
      </c>
      <c r="H62" s="33" t="s">
        <v>10</v>
      </c>
      <c r="I62" s="33" t="str">
        <f t="shared" si="2"/>
        <v>No</v>
      </c>
      <c r="J62" s="34">
        <f t="shared" si="1"/>
        <v>0</v>
      </c>
      <c r="K62" s="35">
        <f t="shared" si="3"/>
        <v>0</v>
      </c>
    </row>
    <row r="63" spans="1:11" x14ac:dyDescent="0.2">
      <c r="A63" s="27">
        <v>53001</v>
      </c>
      <c r="B63" s="28" t="s">
        <v>79</v>
      </c>
      <c r="C63" s="29">
        <v>239.04</v>
      </c>
      <c r="D63" s="30">
        <v>222.42804197000001</v>
      </c>
      <c r="E63" s="31">
        <f t="shared" si="0"/>
        <v>1.0746846390539215</v>
      </c>
      <c r="F63" s="30">
        <v>18.3</v>
      </c>
      <c r="G63" s="32">
        <v>1.512</v>
      </c>
      <c r="H63" s="33" t="s">
        <v>10</v>
      </c>
      <c r="I63" s="33" t="str">
        <f t="shared" si="2"/>
        <v>No</v>
      </c>
      <c r="J63" s="34">
        <f t="shared" si="1"/>
        <v>0</v>
      </c>
      <c r="K63" s="35">
        <f t="shared" si="3"/>
        <v>0</v>
      </c>
    </row>
    <row r="64" spans="1:11" x14ac:dyDescent="0.2">
      <c r="A64" s="27">
        <v>26004</v>
      </c>
      <c r="B64" s="28" t="s">
        <v>80</v>
      </c>
      <c r="C64" s="29">
        <v>373.6</v>
      </c>
      <c r="D64" s="30">
        <v>515.45290375000002</v>
      </c>
      <c r="E64" s="31">
        <f t="shared" si="0"/>
        <v>0.7247994865913101</v>
      </c>
      <c r="F64" s="30">
        <v>7.9</v>
      </c>
      <c r="G64" s="32">
        <v>1.81</v>
      </c>
      <c r="H64" s="33" t="s">
        <v>10</v>
      </c>
      <c r="I64" s="33" t="str">
        <f t="shared" si="2"/>
        <v>No</v>
      </c>
      <c r="J64" s="34">
        <f t="shared" si="1"/>
        <v>0</v>
      </c>
      <c r="K64" s="35">
        <f t="shared" si="3"/>
        <v>0</v>
      </c>
    </row>
    <row r="65" spans="1:11" x14ac:dyDescent="0.2">
      <c r="A65" s="27">
        <v>6006</v>
      </c>
      <c r="B65" s="28" t="s">
        <v>81</v>
      </c>
      <c r="C65" s="29">
        <v>578.87</v>
      </c>
      <c r="D65" s="30">
        <v>872.33563322999896</v>
      </c>
      <c r="E65" s="31">
        <f t="shared" si="0"/>
        <v>0.66358632841423304</v>
      </c>
      <c r="F65" s="30">
        <v>16.7</v>
      </c>
      <c r="G65" s="32">
        <v>1.512</v>
      </c>
      <c r="H65" s="33" t="s">
        <v>10</v>
      </c>
      <c r="I65" s="33" t="str">
        <f t="shared" si="2"/>
        <v>No</v>
      </c>
      <c r="J65" s="34">
        <f t="shared" si="1"/>
        <v>0</v>
      </c>
      <c r="K65" s="35">
        <f t="shared" si="3"/>
        <v>0</v>
      </c>
    </row>
    <row r="66" spans="1:11" x14ac:dyDescent="0.2">
      <c r="A66" s="27">
        <v>27001</v>
      </c>
      <c r="B66" s="28" t="s">
        <v>82</v>
      </c>
      <c r="C66" s="29">
        <v>310</v>
      </c>
      <c r="D66" s="30">
        <v>1663.0429836999899</v>
      </c>
      <c r="E66" s="31">
        <f t="shared" si="0"/>
        <v>0.18640528419193492</v>
      </c>
      <c r="F66" s="30">
        <v>16.100000000000001</v>
      </c>
      <c r="G66" s="32">
        <v>1.512</v>
      </c>
      <c r="H66" s="33" t="s">
        <v>10</v>
      </c>
      <c r="I66" s="33" t="str">
        <f t="shared" si="2"/>
        <v>Yes</v>
      </c>
      <c r="J66" s="34">
        <f t="shared" si="1"/>
        <v>1</v>
      </c>
      <c r="K66" s="35">
        <f t="shared" si="3"/>
        <v>50705</v>
      </c>
    </row>
    <row r="67" spans="1:11" x14ac:dyDescent="0.2">
      <c r="A67" s="27">
        <v>28003</v>
      </c>
      <c r="B67" s="28" t="s">
        <v>83</v>
      </c>
      <c r="C67" s="29">
        <v>810</v>
      </c>
      <c r="D67" s="30">
        <v>364.24362961999901</v>
      </c>
      <c r="E67" s="31">
        <f t="shared" si="0"/>
        <v>2.2237863180889148</v>
      </c>
      <c r="F67" s="30">
        <v>11.7</v>
      </c>
      <c r="G67" s="32">
        <v>1.512</v>
      </c>
      <c r="H67" s="33" t="s">
        <v>10</v>
      </c>
      <c r="I67" s="33" t="str">
        <f t="shared" si="2"/>
        <v>No</v>
      </c>
      <c r="J67" s="34">
        <f t="shared" si="1"/>
        <v>0</v>
      </c>
      <c r="K67" s="35">
        <f t="shared" si="3"/>
        <v>0</v>
      </c>
    </row>
    <row r="68" spans="1:11" x14ac:dyDescent="0.2">
      <c r="A68" s="27">
        <v>30001</v>
      </c>
      <c r="B68" s="28" t="s">
        <v>84</v>
      </c>
      <c r="C68" s="29">
        <v>402</v>
      </c>
      <c r="D68" s="30">
        <v>257.48480439000002</v>
      </c>
      <c r="E68" s="31">
        <f t="shared" si="0"/>
        <v>1.5612571815737508</v>
      </c>
      <c r="F68" s="30">
        <v>9.1</v>
      </c>
      <c r="G68" s="32">
        <v>1.512</v>
      </c>
      <c r="H68" s="33" t="s">
        <v>10</v>
      </c>
      <c r="I68" s="33" t="str">
        <f t="shared" si="2"/>
        <v>No</v>
      </c>
      <c r="J68" s="34">
        <f t="shared" si="1"/>
        <v>0</v>
      </c>
      <c r="K68" s="35">
        <f t="shared" si="3"/>
        <v>0</v>
      </c>
    </row>
    <row r="69" spans="1:11" x14ac:dyDescent="0.2">
      <c r="A69" s="27">
        <v>31001</v>
      </c>
      <c r="B69" s="28" t="s">
        <v>85</v>
      </c>
      <c r="C69" s="29">
        <v>200</v>
      </c>
      <c r="D69" s="30">
        <v>2684.1022338100001</v>
      </c>
      <c r="E69" s="31">
        <f t="shared" si="0"/>
        <v>7.451281008626344E-2</v>
      </c>
      <c r="F69" s="30">
        <v>52.6</v>
      </c>
      <c r="G69" s="32">
        <v>1.512</v>
      </c>
      <c r="H69" s="33" t="s">
        <v>10</v>
      </c>
      <c r="I69" s="33" t="str">
        <f t="shared" si="2"/>
        <v>Yes</v>
      </c>
      <c r="J69" s="34">
        <f t="shared" si="1"/>
        <v>2</v>
      </c>
      <c r="K69" s="35">
        <f t="shared" si="3"/>
        <v>110000</v>
      </c>
    </row>
    <row r="70" spans="1:11" x14ac:dyDescent="0.2">
      <c r="A70" s="27">
        <v>41002</v>
      </c>
      <c r="B70" s="28" t="s">
        <v>86</v>
      </c>
      <c r="C70" s="29">
        <v>4807.7700000000004</v>
      </c>
      <c r="D70" s="30">
        <v>70.956561149999899</v>
      </c>
      <c r="E70" s="31">
        <f t="shared" si="0"/>
        <v>67.75652486648174</v>
      </c>
      <c r="F70" s="30">
        <v>6.7</v>
      </c>
      <c r="G70" s="32">
        <v>1.7690000000000001</v>
      </c>
      <c r="H70" s="33" t="s">
        <v>10</v>
      </c>
      <c r="I70" s="33" t="str">
        <f t="shared" si="2"/>
        <v>No</v>
      </c>
      <c r="J70" s="34">
        <f t="shared" si="1"/>
        <v>0</v>
      </c>
      <c r="K70" s="35">
        <f t="shared" si="3"/>
        <v>0</v>
      </c>
    </row>
    <row r="71" spans="1:11" x14ac:dyDescent="0.2">
      <c r="A71" s="27">
        <v>14002</v>
      </c>
      <c r="B71" s="28" t="s">
        <v>87</v>
      </c>
      <c r="C71" s="29">
        <v>176</v>
      </c>
      <c r="D71" s="30">
        <v>100.18972362</v>
      </c>
      <c r="E71" s="31">
        <f t="shared" ref="E71:E134" si="4">C71/D71</f>
        <v>1.7566671874206734</v>
      </c>
      <c r="F71" s="30">
        <v>13.7</v>
      </c>
      <c r="G71" s="32">
        <v>3.6</v>
      </c>
      <c r="H71" s="33" t="s">
        <v>10</v>
      </c>
      <c r="I71" s="33" t="str">
        <f t="shared" si="2"/>
        <v>No</v>
      </c>
      <c r="J71" s="34">
        <f t="shared" ref="J71:J134" si="5">IF(I71="yes",IF(C71&lt;83,1,IF(C71&gt;232,1,2)),0)</f>
        <v>0</v>
      </c>
      <c r="K71" s="35">
        <f t="shared" si="3"/>
        <v>0</v>
      </c>
    </row>
    <row r="72" spans="1:11" x14ac:dyDescent="0.2">
      <c r="A72" s="27">
        <v>10001</v>
      </c>
      <c r="B72" s="28" t="s">
        <v>88</v>
      </c>
      <c r="C72" s="29">
        <v>119</v>
      </c>
      <c r="D72" s="30">
        <v>274.05923458000001</v>
      </c>
      <c r="E72" s="31">
        <f t="shared" si="4"/>
        <v>0.43421269924499839</v>
      </c>
      <c r="F72" s="30">
        <v>22</v>
      </c>
      <c r="G72" s="32">
        <v>2.2669999999999999</v>
      </c>
      <c r="H72" s="33" t="s">
        <v>10</v>
      </c>
      <c r="I72" s="33" t="str">
        <f t="shared" ref="I72:I135" si="6">IF(C72&lt;=500,IF(D72&gt;=400,IF(E72&lt;=0.5,IF(F72&gt;=15,IF(G72&gt;=1.512,IF(H72="Yes","Yes","No"),"No"),"No"),"No"),"No"),"No")</f>
        <v>No</v>
      </c>
      <c r="J72" s="34">
        <f t="shared" si="5"/>
        <v>0</v>
      </c>
      <c r="K72" s="35">
        <f t="shared" si="3"/>
        <v>0</v>
      </c>
    </row>
    <row r="73" spans="1:11" x14ac:dyDescent="0.2">
      <c r="A73" s="27">
        <v>34002</v>
      </c>
      <c r="B73" s="28" t="s">
        <v>89</v>
      </c>
      <c r="C73" s="29">
        <v>232.95</v>
      </c>
      <c r="D73" s="30">
        <v>1133.0914568799899</v>
      </c>
      <c r="E73" s="31">
        <f t="shared" si="4"/>
        <v>0.20558799431904343</v>
      </c>
      <c r="F73" s="30">
        <v>22.6</v>
      </c>
      <c r="G73" s="32">
        <v>1.512</v>
      </c>
      <c r="H73" s="33" t="s">
        <v>10</v>
      </c>
      <c r="I73" s="33" t="str">
        <f t="shared" si="6"/>
        <v>Yes</v>
      </c>
      <c r="J73" s="34">
        <f t="shared" si="5"/>
        <v>1</v>
      </c>
      <c r="K73" s="35">
        <f t="shared" ref="K73:K136" si="7">ROUND(IF(I73="no",0,IF(J73=1,((((E73*-0.125)+0.0625)*C73)*(0.75*$J$5)),IF(((232-C73)*(0.75*$J$5))&gt;$K$5,$K$5,((232-C73)*(0.75*$J$5))))),0)</f>
        <v>35772</v>
      </c>
    </row>
    <row r="74" spans="1:11" x14ac:dyDescent="0.2">
      <c r="A74" s="27">
        <v>51002</v>
      </c>
      <c r="B74" s="28" t="s">
        <v>90</v>
      </c>
      <c r="C74" s="29">
        <v>453.4</v>
      </c>
      <c r="D74" s="30">
        <v>579.57890199999895</v>
      </c>
      <c r="E74" s="31">
        <f t="shared" si="4"/>
        <v>0.78229210627822476</v>
      </c>
      <c r="F74" s="30">
        <v>11.2</v>
      </c>
      <c r="G74" s="32">
        <v>1.512</v>
      </c>
      <c r="H74" s="33" t="s">
        <v>10</v>
      </c>
      <c r="I74" s="33" t="str">
        <f t="shared" si="6"/>
        <v>No</v>
      </c>
      <c r="J74" s="34">
        <f t="shared" si="5"/>
        <v>0</v>
      </c>
      <c r="K74" s="35">
        <f t="shared" si="7"/>
        <v>0</v>
      </c>
    </row>
    <row r="75" spans="1:11" x14ac:dyDescent="0.2">
      <c r="A75" s="27">
        <v>56006</v>
      </c>
      <c r="B75" s="28" t="s">
        <v>91</v>
      </c>
      <c r="C75" s="29">
        <v>230.38</v>
      </c>
      <c r="D75" s="30">
        <v>483.42315074999902</v>
      </c>
      <c r="E75" s="31">
        <f t="shared" si="4"/>
        <v>0.4765597171806536</v>
      </c>
      <c r="F75" s="30">
        <v>9.6</v>
      </c>
      <c r="G75" s="32">
        <v>1.839</v>
      </c>
      <c r="H75" s="33" t="s">
        <v>10</v>
      </c>
      <c r="I75" s="33" t="str">
        <f t="shared" si="6"/>
        <v>No</v>
      </c>
      <c r="J75" s="34">
        <f t="shared" si="5"/>
        <v>0</v>
      </c>
      <c r="K75" s="35">
        <f t="shared" si="7"/>
        <v>0</v>
      </c>
    </row>
    <row r="76" spans="1:11" x14ac:dyDescent="0.2">
      <c r="A76" s="27">
        <v>23002</v>
      </c>
      <c r="B76" s="28" t="s">
        <v>92</v>
      </c>
      <c r="C76" s="29">
        <v>761.24</v>
      </c>
      <c r="D76" s="30">
        <v>591.10000576000004</v>
      </c>
      <c r="E76" s="31">
        <f t="shared" si="4"/>
        <v>1.2878362249738848</v>
      </c>
      <c r="F76" s="30">
        <v>19.899999999999999</v>
      </c>
      <c r="G76" s="32">
        <v>1.512</v>
      </c>
      <c r="H76" s="33" t="s">
        <v>10</v>
      </c>
      <c r="I76" s="33" t="str">
        <f t="shared" si="6"/>
        <v>No</v>
      </c>
      <c r="J76" s="34">
        <f t="shared" si="5"/>
        <v>0</v>
      </c>
      <c r="K76" s="35">
        <f t="shared" si="7"/>
        <v>0</v>
      </c>
    </row>
    <row r="77" spans="1:11" x14ac:dyDescent="0.2">
      <c r="A77" s="27">
        <v>53002</v>
      </c>
      <c r="B77" s="28" t="s">
        <v>93</v>
      </c>
      <c r="C77" s="29">
        <v>104</v>
      </c>
      <c r="D77" s="30">
        <v>751.19185350999896</v>
      </c>
      <c r="E77" s="31">
        <f t="shared" si="4"/>
        <v>0.13844665582307952</v>
      </c>
      <c r="F77" s="30">
        <v>15.6</v>
      </c>
      <c r="G77" s="32">
        <v>1.6419999999999999</v>
      </c>
      <c r="H77" s="33" t="s">
        <v>10</v>
      </c>
      <c r="I77" s="33" t="str">
        <f t="shared" si="6"/>
        <v>Yes</v>
      </c>
      <c r="J77" s="34">
        <f t="shared" si="5"/>
        <v>2</v>
      </c>
      <c r="K77" s="35">
        <f t="shared" si="7"/>
        <v>110000</v>
      </c>
    </row>
    <row r="78" spans="1:11" x14ac:dyDescent="0.2">
      <c r="A78" s="27">
        <v>48003</v>
      </c>
      <c r="B78" s="28" t="s">
        <v>94</v>
      </c>
      <c r="C78" s="29">
        <v>363.1</v>
      </c>
      <c r="D78" s="30">
        <v>530.90580738999904</v>
      </c>
      <c r="E78" s="31">
        <f t="shared" si="4"/>
        <v>0.68392546275778399</v>
      </c>
      <c r="F78" s="30">
        <v>17.100000000000001</v>
      </c>
      <c r="G78" s="32">
        <v>1.512</v>
      </c>
      <c r="H78" s="33" t="s">
        <v>10</v>
      </c>
      <c r="I78" s="33" t="str">
        <f t="shared" si="6"/>
        <v>No</v>
      </c>
      <c r="J78" s="34">
        <f t="shared" si="5"/>
        <v>0</v>
      </c>
      <c r="K78" s="35">
        <f t="shared" si="7"/>
        <v>0</v>
      </c>
    </row>
    <row r="79" spans="1:11" x14ac:dyDescent="0.2">
      <c r="A79" s="27">
        <v>2002</v>
      </c>
      <c r="B79" s="28" t="s">
        <v>95</v>
      </c>
      <c r="C79" s="29">
        <v>2660.62</v>
      </c>
      <c r="D79" s="30">
        <v>433.13945476999902</v>
      </c>
      <c r="E79" s="31">
        <f t="shared" si="4"/>
        <v>6.1426405992333653</v>
      </c>
      <c r="F79" s="30">
        <v>12.9</v>
      </c>
      <c r="G79" s="32">
        <v>1.512</v>
      </c>
      <c r="H79" s="33" t="s">
        <v>10</v>
      </c>
      <c r="I79" s="33" t="str">
        <f t="shared" si="6"/>
        <v>No</v>
      </c>
      <c r="J79" s="34">
        <f t="shared" si="5"/>
        <v>0</v>
      </c>
      <c r="K79" s="35">
        <f t="shared" si="7"/>
        <v>0</v>
      </c>
    </row>
    <row r="80" spans="1:11" x14ac:dyDescent="0.2">
      <c r="A80" s="27">
        <v>22006</v>
      </c>
      <c r="B80" s="28" t="s">
        <v>96</v>
      </c>
      <c r="C80" s="29">
        <v>422.49</v>
      </c>
      <c r="D80" s="30">
        <v>534.70455001000005</v>
      </c>
      <c r="E80" s="31">
        <f t="shared" si="4"/>
        <v>0.7901372823404974</v>
      </c>
      <c r="F80" s="30">
        <v>15</v>
      </c>
      <c r="G80" s="32">
        <v>1.512</v>
      </c>
      <c r="H80" s="33" t="s">
        <v>10</v>
      </c>
      <c r="I80" s="33" t="str">
        <f t="shared" si="6"/>
        <v>No</v>
      </c>
      <c r="J80" s="34">
        <f t="shared" si="5"/>
        <v>0</v>
      </c>
      <c r="K80" s="35">
        <f t="shared" si="7"/>
        <v>0</v>
      </c>
    </row>
    <row r="81" spans="1:11" x14ac:dyDescent="0.2">
      <c r="A81" s="27">
        <v>13003</v>
      </c>
      <c r="B81" s="28" t="s">
        <v>97</v>
      </c>
      <c r="C81" s="29">
        <v>283.72000000000003</v>
      </c>
      <c r="D81" s="30">
        <v>283.60770523999901</v>
      </c>
      <c r="E81" s="31">
        <f t="shared" si="4"/>
        <v>1.0003959510194054</v>
      </c>
      <c r="F81" s="30">
        <v>6.9461539999999999</v>
      </c>
      <c r="G81" s="32">
        <v>1.8109999999999999</v>
      </c>
      <c r="H81" s="33" t="s">
        <v>10</v>
      </c>
      <c r="I81" s="33" t="str">
        <f t="shared" si="6"/>
        <v>No</v>
      </c>
      <c r="J81" s="34">
        <f t="shared" si="5"/>
        <v>0</v>
      </c>
      <c r="K81" s="35">
        <f t="shared" si="7"/>
        <v>0</v>
      </c>
    </row>
    <row r="82" spans="1:11" x14ac:dyDescent="0.2">
      <c r="A82" s="27">
        <v>2003</v>
      </c>
      <c r="B82" s="28" t="s">
        <v>98</v>
      </c>
      <c r="C82" s="29">
        <v>223.2</v>
      </c>
      <c r="D82" s="30">
        <v>376.41117474999902</v>
      </c>
      <c r="E82" s="31">
        <f t="shared" si="4"/>
        <v>0.59296858056417356</v>
      </c>
      <c r="F82" s="30">
        <v>14.8</v>
      </c>
      <c r="G82" s="32">
        <v>2.4329999999999998</v>
      </c>
      <c r="H82" s="33" t="s">
        <v>10</v>
      </c>
      <c r="I82" s="33" t="str">
        <f t="shared" si="6"/>
        <v>No</v>
      </c>
      <c r="J82" s="34">
        <f t="shared" si="5"/>
        <v>0</v>
      </c>
      <c r="K82" s="35">
        <f t="shared" si="7"/>
        <v>0</v>
      </c>
    </row>
    <row r="83" spans="1:11" x14ac:dyDescent="0.2">
      <c r="A83" s="27">
        <v>37003</v>
      </c>
      <c r="B83" s="28" t="s">
        <v>99</v>
      </c>
      <c r="C83" s="29">
        <v>179</v>
      </c>
      <c r="D83" s="30">
        <v>946.56541017999905</v>
      </c>
      <c r="E83" s="31">
        <f t="shared" si="4"/>
        <v>0.18910473388834409</v>
      </c>
      <c r="F83" s="30">
        <v>22.1</v>
      </c>
      <c r="G83" s="32">
        <v>1.512</v>
      </c>
      <c r="H83" s="33" t="s">
        <v>10</v>
      </c>
      <c r="I83" s="33" t="str">
        <f t="shared" si="6"/>
        <v>Yes</v>
      </c>
      <c r="J83" s="34">
        <f t="shared" si="5"/>
        <v>2</v>
      </c>
      <c r="K83" s="35">
        <f t="shared" si="7"/>
        <v>110000</v>
      </c>
    </row>
    <row r="84" spans="1:11" x14ac:dyDescent="0.2">
      <c r="A84" s="27">
        <v>35002</v>
      </c>
      <c r="B84" s="28" t="s">
        <v>100</v>
      </c>
      <c r="C84" s="29">
        <v>322</v>
      </c>
      <c r="D84" s="30">
        <v>2069.5199630500001</v>
      </c>
      <c r="E84" s="31">
        <f t="shared" si="4"/>
        <v>0.15559163755320604</v>
      </c>
      <c r="F84" s="30">
        <v>16.100000000000001</v>
      </c>
      <c r="G84" s="32">
        <v>1.512</v>
      </c>
      <c r="H84" s="33" t="s">
        <v>10</v>
      </c>
      <c r="I84" s="33" t="str">
        <f t="shared" si="6"/>
        <v>Yes</v>
      </c>
      <c r="J84" s="34">
        <f t="shared" si="5"/>
        <v>1</v>
      </c>
      <c r="K84" s="35">
        <f t="shared" si="7"/>
        <v>57843</v>
      </c>
    </row>
    <row r="85" spans="1:11" x14ac:dyDescent="0.2">
      <c r="A85" s="27">
        <v>7002</v>
      </c>
      <c r="B85" s="28" t="s">
        <v>101</v>
      </c>
      <c r="C85" s="29">
        <v>305.25</v>
      </c>
      <c r="D85" s="30">
        <v>474.21003413</v>
      </c>
      <c r="E85" s="31">
        <f t="shared" si="4"/>
        <v>0.64370211094335206</v>
      </c>
      <c r="F85" s="30">
        <v>12.5</v>
      </c>
      <c r="G85" s="32">
        <v>1.512</v>
      </c>
      <c r="H85" s="33" t="s">
        <v>10</v>
      </c>
      <c r="I85" s="33" t="str">
        <f t="shared" si="6"/>
        <v>No</v>
      </c>
      <c r="J85" s="34">
        <f t="shared" si="5"/>
        <v>0</v>
      </c>
      <c r="K85" s="35">
        <f t="shared" si="7"/>
        <v>0</v>
      </c>
    </row>
    <row r="86" spans="1:11" x14ac:dyDescent="0.2">
      <c r="A86" s="27">
        <v>38003</v>
      </c>
      <c r="B86" s="28" t="s">
        <v>102</v>
      </c>
      <c r="C86" s="29">
        <v>164</v>
      </c>
      <c r="D86" s="30">
        <v>198.07036726000001</v>
      </c>
      <c r="E86" s="31">
        <f t="shared" si="4"/>
        <v>0.82798856925792919</v>
      </c>
      <c r="F86" s="30">
        <v>9.1</v>
      </c>
      <c r="G86" s="32">
        <v>2.8899999999999997</v>
      </c>
      <c r="H86" s="33" t="s">
        <v>10</v>
      </c>
      <c r="I86" s="33" t="str">
        <f t="shared" si="6"/>
        <v>No</v>
      </c>
      <c r="J86" s="34">
        <f t="shared" si="5"/>
        <v>0</v>
      </c>
      <c r="K86" s="35">
        <f t="shared" si="7"/>
        <v>0</v>
      </c>
    </row>
    <row r="87" spans="1:11" x14ac:dyDescent="0.2">
      <c r="A87" s="27">
        <v>45005</v>
      </c>
      <c r="B87" s="28" t="s">
        <v>103</v>
      </c>
      <c r="C87" s="29">
        <v>211</v>
      </c>
      <c r="D87" s="30">
        <v>424.79911532</v>
      </c>
      <c r="E87" s="31">
        <f t="shared" si="4"/>
        <v>0.49670536587877373</v>
      </c>
      <c r="F87" s="30">
        <v>13.8</v>
      </c>
      <c r="G87" s="32">
        <v>1.512</v>
      </c>
      <c r="H87" s="33" t="s">
        <v>10</v>
      </c>
      <c r="I87" s="33" t="str">
        <f t="shared" si="6"/>
        <v>No</v>
      </c>
      <c r="J87" s="34">
        <f t="shared" si="5"/>
        <v>0</v>
      </c>
      <c r="K87" s="35">
        <f t="shared" si="7"/>
        <v>0</v>
      </c>
    </row>
    <row r="88" spans="1:11" x14ac:dyDescent="0.2">
      <c r="A88" s="27">
        <v>40001</v>
      </c>
      <c r="B88" s="28" t="s">
        <v>104</v>
      </c>
      <c r="C88" s="29">
        <v>757.99</v>
      </c>
      <c r="D88" s="30">
        <v>431.89863911999902</v>
      </c>
      <c r="E88" s="31">
        <f t="shared" si="4"/>
        <v>1.7550182643418786</v>
      </c>
      <c r="F88" s="30">
        <v>6.1</v>
      </c>
      <c r="G88" s="32">
        <v>1.512</v>
      </c>
      <c r="H88" s="33" t="s">
        <v>10</v>
      </c>
      <c r="I88" s="33" t="str">
        <f t="shared" si="6"/>
        <v>No</v>
      </c>
      <c r="J88" s="34">
        <f t="shared" si="5"/>
        <v>0</v>
      </c>
      <c r="K88" s="35">
        <f t="shared" si="7"/>
        <v>0</v>
      </c>
    </row>
    <row r="89" spans="1:11" x14ac:dyDescent="0.2">
      <c r="A89" s="27">
        <v>52004</v>
      </c>
      <c r="B89" s="28" t="s">
        <v>105</v>
      </c>
      <c r="C89" s="29">
        <v>238.82</v>
      </c>
      <c r="D89" s="30">
        <v>1646.6079114900001</v>
      </c>
      <c r="E89" s="31">
        <f t="shared" si="4"/>
        <v>0.14503756379009136</v>
      </c>
      <c r="F89" s="30">
        <v>32.4</v>
      </c>
      <c r="G89" s="32">
        <v>1.74</v>
      </c>
      <c r="H89" s="33" t="s">
        <v>10</v>
      </c>
      <c r="I89" s="33" t="str">
        <f t="shared" si="6"/>
        <v>Yes</v>
      </c>
      <c r="J89" s="34">
        <f t="shared" si="5"/>
        <v>1</v>
      </c>
      <c r="K89" s="35">
        <f t="shared" si="7"/>
        <v>44215</v>
      </c>
    </row>
    <row r="90" spans="1:11" x14ac:dyDescent="0.2">
      <c r="A90" s="27">
        <v>41004</v>
      </c>
      <c r="B90" s="28" t="s">
        <v>106</v>
      </c>
      <c r="C90" s="29">
        <v>1123.75</v>
      </c>
      <c r="D90" s="30">
        <v>191.83060885</v>
      </c>
      <c r="E90" s="31">
        <f t="shared" si="4"/>
        <v>5.8580328068431715</v>
      </c>
      <c r="F90" s="30">
        <v>7.2</v>
      </c>
      <c r="G90" s="32">
        <v>1.512</v>
      </c>
      <c r="H90" s="33" t="s">
        <v>10</v>
      </c>
      <c r="I90" s="33" t="str">
        <f t="shared" si="6"/>
        <v>No</v>
      </c>
      <c r="J90" s="34">
        <f t="shared" si="5"/>
        <v>0</v>
      </c>
      <c r="K90" s="35">
        <f t="shared" si="7"/>
        <v>0</v>
      </c>
    </row>
    <row r="91" spans="1:11" x14ac:dyDescent="0.2">
      <c r="A91" s="27">
        <v>44002</v>
      </c>
      <c r="B91" s="28" t="s">
        <v>107</v>
      </c>
      <c r="C91" s="29">
        <v>200</v>
      </c>
      <c r="D91" s="30">
        <v>596.86726500999896</v>
      </c>
      <c r="E91" s="31">
        <f t="shared" si="4"/>
        <v>0.33508287641918094</v>
      </c>
      <c r="F91" s="30">
        <v>20</v>
      </c>
      <c r="G91" s="32">
        <v>1.512</v>
      </c>
      <c r="H91" s="33" t="s">
        <v>10</v>
      </c>
      <c r="I91" s="33" t="str">
        <f t="shared" si="6"/>
        <v>Yes</v>
      </c>
      <c r="J91" s="34">
        <f t="shared" si="5"/>
        <v>2</v>
      </c>
      <c r="K91" s="35">
        <f t="shared" si="7"/>
        <v>110000</v>
      </c>
    </row>
    <row r="92" spans="1:11" x14ac:dyDescent="0.2">
      <c r="A92" s="27">
        <v>42001</v>
      </c>
      <c r="B92" s="28" t="s">
        <v>108</v>
      </c>
      <c r="C92" s="29">
        <v>366</v>
      </c>
      <c r="D92" s="30">
        <v>1216.5997585099899</v>
      </c>
      <c r="E92" s="31">
        <f t="shared" si="4"/>
        <v>0.30083846181940094</v>
      </c>
      <c r="F92" s="30">
        <v>32.200000000000003</v>
      </c>
      <c r="G92" s="32">
        <v>1.512</v>
      </c>
      <c r="H92" s="33" t="s">
        <v>10</v>
      </c>
      <c r="I92" s="33" t="str">
        <f t="shared" si="6"/>
        <v>Yes</v>
      </c>
      <c r="J92" s="34">
        <f t="shared" si="5"/>
        <v>1</v>
      </c>
      <c r="K92" s="35">
        <f t="shared" si="7"/>
        <v>38020</v>
      </c>
    </row>
    <row r="93" spans="1:11" x14ac:dyDescent="0.2">
      <c r="A93" s="27">
        <v>39002</v>
      </c>
      <c r="B93" s="28" t="s">
        <v>109</v>
      </c>
      <c r="C93" s="29">
        <v>1205.8</v>
      </c>
      <c r="D93" s="30">
        <v>250.91069984000001</v>
      </c>
      <c r="E93" s="31">
        <f t="shared" si="4"/>
        <v>4.8056938216222385</v>
      </c>
      <c r="F93" s="30">
        <v>8.5</v>
      </c>
      <c r="G93" s="32">
        <v>1.5580000000000001</v>
      </c>
      <c r="H93" s="33" t="s">
        <v>10</v>
      </c>
      <c r="I93" s="33" t="str">
        <f t="shared" si="6"/>
        <v>No</v>
      </c>
      <c r="J93" s="34">
        <f t="shared" si="5"/>
        <v>0</v>
      </c>
      <c r="K93" s="35">
        <f t="shared" si="7"/>
        <v>0</v>
      </c>
    </row>
    <row r="94" spans="1:11" x14ac:dyDescent="0.2">
      <c r="A94" s="27">
        <v>60003</v>
      </c>
      <c r="B94" s="28" t="s">
        <v>110</v>
      </c>
      <c r="C94" s="29">
        <v>167</v>
      </c>
      <c r="D94" s="30">
        <v>110.27923429000001</v>
      </c>
      <c r="E94" s="31">
        <f t="shared" si="4"/>
        <v>1.5143376817510545</v>
      </c>
      <c r="F94" s="30">
        <v>6.2</v>
      </c>
      <c r="G94" s="32">
        <v>1.512</v>
      </c>
      <c r="H94" s="33" t="s">
        <v>10</v>
      </c>
      <c r="I94" s="33" t="str">
        <f t="shared" si="6"/>
        <v>No</v>
      </c>
      <c r="J94" s="34">
        <f t="shared" si="5"/>
        <v>0</v>
      </c>
      <c r="K94" s="35">
        <f t="shared" si="7"/>
        <v>0</v>
      </c>
    </row>
    <row r="95" spans="1:11" x14ac:dyDescent="0.2">
      <c r="A95" s="27">
        <v>43007</v>
      </c>
      <c r="B95" s="28" t="s">
        <v>111</v>
      </c>
      <c r="C95" s="29">
        <v>377.91</v>
      </c>
      <c r="D95" s="30">
        <v>221.97843950999899</v>
      </c>
      <c r="E95" s="31">
        <f t="shared" si="4"/>
        <v>1.7024626393185232</v>
      </c>
      <c r="F95" s="30">
        <v>10.1</v>
      </c>
      <c r="G95" s="32">
        <v>2.0150000000000001</v>
      </c>
      <c r="H95" s="33" t="s">
        <v>10</v>
      </c>
      <c r="I95" s="33" t="str">
        <f t="shared" si="6"/>
        <v>No</v>
      </c>
      <c r="J95" s="34">
        <f t="shared" si="5"/>
        <v>0</v>
      </c>
      <c r="K95" s="35">
        <f t="shared" si="7"/>
        <v>0</v>
      </c>
    </row>
    <row r="96" spans="1:11" x14ac:dyDescent="0.2">
      <c r="A96" s="27">
        <v>15001</v>
      </c>
      <c r="B96" s="28" t="s">
        <v>112</v>
      </c>
      <c r="C96" s="29">
        <v>171</v>
      </c>
      <c r="D96" s="30">
        <v>919.09856730000001</v>
      </c>
      <c r="E96" s="31">
        <f t="shared" si="4"/>
        <v>0.18605186220922967</v>
      </c>
      <c r="F96" s="30">
        <v>27.2</v>
      </c>
      <c r="G96" s="32">
        <v>2.0710000000000002</v>
      </c>
      <c r="H96" s="33" t="s">
        <v>10</v>
      </c>
      <c r="I96" s="33" t="str">
        <f t="shared" si="6"/>
        <v>Yes</v>
      </c>
      <c r="J96" s="34">
        <f t="shared" si="5"/>
        <v>2</v>
      </c>
      <c r="K96" s="35">
        <f t="shared" si="7"/>
        <v>110000</v>
      </c>
    </row>
    <row r="97" spans="1:11" x14ac:dyDescent="0.2">
      <c r="A97" s="27">
        <v>15002</v>
      </c>
      <c r="B97" s="28" t="s">
        <v>113</v>
      </c>
      <c r="C97" s="29">
        <v>444.87</v>
      </c>
      <c r="D97" s="30">
        <v>794.55834561999905</v>
      </c>
      <c r="E97" s="31">
        <f t="shared" si="4"/>
        <v>0.55989595031295658</v>
      </c>
      <c r="F97" s="30">
        <v>17</v>
      </c>
      <c r="G97" s="32">
        <v>1.512</v>
      </c>
      <c r="H97" s="33" t="s">
        <v>10</v>
      </c>
      <c r="I97" s="33" t="str">
        <f t="shared" si="6"/>
        <v>No</v>
      </c>
      <c r="J97" s="34">
        <f t="shared" si="5"/>
        <v>0</v>
      </c>
      <c r="K97" s="35">
        <f t="shared" si="7"/>
        <v>0</v>
      </c>
    </row>
    <row r="98" spans="1:11" x14ac:dyDescent="0.2">
      <c r="A98" s="27">
        <v>46001</v>
      </c>
      <c r="B98" s="28" t="s">
        <v>114</v>
      </c>
      <c r="C98" s="29">
        <v>2878.35</v>
      </c>
      <c r="D98" s="30">
        <v>3124.9911682000002</v>
      </c>
      <c r="E98" s="31">
        <f t="shared" si="4"/>
        <v>0.92107460311893752</v>
      </c>
      <c r="F98" s="30">
        <v>13.3</v>
      </c>
      <c r="G98" s="32">
        <v>1.512</v>
      </c>
      <c r="H98" s="33" t="s">
        <v>10</v>
      </c>
      <c r="I98" s="33" t="str">
        <f t="shared" si="6"/>
        <v>No</v>
      </c>
      <c r="J98" s="34">
        <f t="shared" si="5"/>
        <v>0</v>
      </c>
      <c r="K98" s="35">
        <f t="shared" si="7"/>
        <v>0</v>
      </c>
    </row>
    <row r="99" spans="1:11" x14ac:dyDescent="0.2">
      <c r="A99" s="27">
        <v>33002</v>
      </c>
      <c r="B99" s="28" t="s">
        <v>115</v>
      </c>
      <c r="C99" s="29">
        <v>277</v>
      </c>
      <c r="D99" s="30">
        <v>179.490635349999</v>
      </c>
      <c r="E99" s="31">
        <f t="shared" si="4"/>
        <v>1.5432560002913909</v>
      </c>
      <c r="F99" s="30">
        <v>9.1999999999999993</v>
      </c>
      <c r="G99" s="32">
        <v>1.512</v>
      </c>
      <c r="H99" s="33" t="s">
        <v>10</v>
      </c>
      <c r="I99" s="33" t="str">
        <f t="shared" si="6"/>
        <v>No</v>
      </c>
      <c r="J99" s="34">
        <f t="shared" si="5"/>
        <v>0</v>
      </c>
      <c r="K99" s="35">
        <f t="shared" si="7"/>
        <v>0</v>
      </c>
    </row>
    <row r="100" spans="1:11" x14ac:dyDescent="0.2">
      <c r="A100" s="27">
        <v>25004</v>
      </c>
      <c r="B100" s="28" t="s">
        <v>116</v>
      </c>
      <c r="C100" s="29">
        <v>987.2</v>
      </c>
      <c r="D100" s="30">
        <v>489.15981326999901</v>
      </c>
      <c r="E100" s="31">
        <f t="shared" si="4"/>
        <v>2.0181543397864949</v>
      </c>
      <c r="F100" s="30">
        <v>17.29</v>
      </c>
      <c r="G100" s="32">
        <v>1.512</v>
      </c>
      <c r="H100" s="33" t="s">
        <v>10</v>
      </c>
      <c r="I100" s="33" t="str">
        <f t="shared" si="6"/>
        <v>No</v>
      </c>
      <c r="J100" s="34">
        <f t="shared" si="5"/>
        <v>0</v>
      </c>
      <c r="K100" s="35">
        <f t="shared" si="7"/>
        <v>0</v>
      </c>
    </row>
    <row r="101" spans="1:11" x14ac:dyDescent="0.2">
      <c r="A101" s="27">
        <v>29004</v>
      </c>
      <c r="B101" s="28" t="s">
        <v>117</v>
      </c>
      <c r="C101" s="29">
        <v>453.04</v>
      </c>
      <c r="D101" s="30">
        <v>1201.3418816799899</v>
      </c>
      <c r="E101" s="31">
        <f t="shared" si="4"/>
        <v>0.37711163400584707</v>
      </c>
      <c r="F101" s="30">
        <v>22.8</v>
      </c>
      <c r="G101" s="32">
        <v>1.762</v>
      </c>
      <c r="H101" s="33" t="s">
        <v>10</v>
      </c>
      <c r="I101" s="33" t="str">
        <f t="shared" si="6"/>
        <v>Yes</v>
      </c>
      <c r="J101" s="34">
        <f t="shared" si="5"/>
        <v>1</v>
      </c>
      <c r="K101" s="35">
        <f t="shared" si="7"/>
        <v>29038</v>
      </c>
    </row>
    <row r="102" spans="1:11" x14ac:dyDescent="0.2">
      <c r="A102" s="27">
        <v>17002</v>
      </c>
      <c r="B102" s="28" t="s">
        <v>118</v>
      </c>
      <c r="C102" s="29">
        <v>2795.95</v>
      </c>
      <c r="D102" s="30">
        <v>265.93007484999902</v>
      </c>
      <c r="E102" s="31">
        <f t="shared" si="4"/>
        <v>10.513854070763106</v>
      </c>
      <c r="F102" s="30">
        <v>12</v>
      </c>
      <c r="G102" s="32">
        <v>1.512</v>
      </c>
      <c r="H102" s="33" t="s">
        <v>10</v>
      </c>
      <c r="I102" s="33" t="str">
        <f t="shared" si="6"/>
        <v>No</v>
      </c>
      <c r="J102" s="34">
        <f t="shared" si="5"/>
        <v>0</v>
      </c>
      <c r="K102" s="35">
        <f t="shared" si="7"/>
        <v>0</v>
      </c>
    </row>
    <row r="103" spans="1:11" x14ac:dyDescent="0.2">
      <c r="A103" s="27">
        <v>62006</v>
      </c>
      <c r="B103" s="28" t="s">
        <v>119</v>
      </c>
      <c r="C103" s="29">
        <v>618.41999999999996</v>
      </c>
      <c r="D103" s="30">
        <v>266.42906219000002</v>
      </c>
      <c r="E103" s="31">
        <f t="shared" si="4"/>
        <v>2.3211431775373765</v>
      </c>
      <c r="F103" s="30">
        <v>9.3000000000000007</v>
      </c>
      <c r="G103" s="32">
        <v>1.7909999999999999</v>
      </c>
      <c r="H103" s="33" t="s">
        <v>10</v>
      </c>
      <c r="I103" s="33" t="str">
        <f t="shared" si="6"/>
        <v>No</v>
      </c>
      <c r="J103" s="34">
        <f t="shared" si="5"/>
        <v>0</v>
      </c>
      <c r="K103" s="35">
        <f t="shared" si="7"/>
        <v>0</v>
      </c>
    </row>
    <row r="104" spans="1:11" x14ac:dyDescent="0.2">
      <c r="A104" s="27">
        <v>43002</v>
      </c>
      <c r="B104" s="28" t="s">
        <v>120</v>
      </c>
      <c r="C104" s="29">
        <v>239</v>
      </c>
      <c r="D104" s="30">
        <v>124.28575308000001</v>
      </c>
      <c r="E104" s="31">
        <f t="shared" si="4"/>
        <v>1.9229879055096601</v>
      </c>
      <c r="F104" s="30">
        <v>8.8000000000000007</v>
      </c>
      <c r="G104" s="32">
        <v>1.512</v>
      </c>
      <c r="H104" s="33" t="s">
        <v>10</v>
      </c>
      <c r="I104" s="33" t="str">
        <f t="shared" si="6"/>
        <v>No</v>
      </c>
      <c r="J104" s="34">
        <f t="shared" si="5"/>
        <v>0</v>
      </c>
      <c r="K104" s="35">
        <f t="shared" si="7"/>
        <v>0</v>
      </c>
    </row>
    <row r="105" spans="1:11" x14ac:dyDescent="0.2">
      <c r="A105" s="27">
        <v>17003</v>
      </c>
      <c r="B105" s="28" t="s">
        <v>121</v>
      </c>
      <c r="C105" s="29">
        <v>213</v>
      </c>
      <c r="D105" s="30">
        <v>167.69241255</v>
      </c>
      <c r="E105" s="31">
        <f t="shared" si="4"/>
        <v>1.2701826919956254</v>
      </c>
      <c r="F105" s="30">
        <v>11.1</v>
      </c>
      <c r="G105" s="32">
        <v>2.1269999999999998</v>
      </c>
      <c r="H105" s="33" t="s">
        <v>10</v>
      </c>
      <c r="I105" s="33" t="str">
        <f t="shared" si="6"/>
        <v>No</v>
      </c>
      <c r="J105" s="34">
        <f t="shared" si="5"/>
        <v>0</v>
      </c>
      <c r="K105" s="35">
        <f t="shared" si="7"/>
        <v>0</v>
      </c>
    </row>
    <row r="106" spans="1:11" x14ac:dyDescent="0.2">
      <c r="A106" s="27">
        <v>51003</v>
      </c>
      <c r="B106" s="28" t="s">
        <v>122</v>
      </c>
      <c r="C106" s="29">
        <v>237</v>
      </c>
      <c r="D106" s="30">
        <v>355.99971699999901</v>
      </c>
      <c r="E106" s="31">
        <f t="shared" si="4"/>
        <v>0.66573086629729161</v>
      </c>
      <c r="F106" s="30">
        <v>11.7</v>
      </c>
      <c r="G106" s="32">
        <v>1.512</v>
      </c>
      <c r="H106" s="33" t="s">
        <v>10</v>
      </c>
      <c r="I106" s="33" t="str">
        <f t="shared" si="6"/>
        <v>No</v>
      </c>
      <c r="J106" s="34">
        <f t="shared" si="5"/>
        <v>0</v>
      </c>
      <c r="K106" s="35">
        <f t="shared" si="7"/>
        <v>0</v>
      </c>
    </row>
    <row r="107" spans="1:11" x14ac:dyDescent="0.2">
      <c r="A107" s="27">
        <v>9002</v>
      </c>
      <c r="B107" s="28" t="s">
        <v>123</v>
      </c>
      <c r="C107" s="29">
        <v>285</v>
      </c>
      <c r="D107" s="30">
        <v>1325.9909834099899</v>
      </c>
      <c r="E107" s="31">
        <f t="shared" si="4"/>
        <v>0.21493358821119479</v>
      </c>
      <c r="F107" s="30">
        <v>20.9</v>
      </c>
      <c r="G107" s="32">
        <v>1.512</v>
      </c>
      <c r="H107" s="33" t="s">
        <v>10</v>
      </c>
      <c r="I107" s="33" t="str">
        <f t="shared" si="6"/>
        <v>Yes</v>
      </c>
      <c r="J107" s="34">
        <f t="shared" si="5"/>
        <v>1</v>
      </c>
      <c r="K107" s="35">
        <f t="shared" si="7"/>
        <v>42375</v>
      </c>
    </row>
    <row r="108" spans="1:11" x14ac:dyDescent="0.2">
      <c r="A108" s="27">
        <v>56007</v>
      </c>
      <c r="B108" s="28" t="s">
        <v>124</v>
      </c>
      <c r="C108" s="29">
        <v>266</v>
      </c>
      <c r="D108" s="30">
        <v>669.12953485000003</v>
      </c>
      <c r="E108" s="31">
        <f t="shared" si="4"/>
        <v>0.39753139884884875</v>
      </c>
      <c r="F108" s="30">
        <v>11.6</v>
      </c>
      <c r="G108" s="32">
        <v>1.512</v>
      </c>
      <c r="H108" s="33" t="s">
        <v>10</v>
      </c>
      <c r="I108" s="33" t="str">
        <f t="shared" si="6"/>
        <v>No</v>
      </c>
      <c r="J108" s="34">
        <f t="shared" si="5"/>
        <v>0</v>
      </c>
      <c r="K108" s="35">
        <f t="shared" si="7"/>
        <v>0</v>
      </c>
    </row>
    <row r="109" spans="1:11" x14ac:dyDescent="0.2">
      <c r="A109" s="27">
        <v>23003</v>
      </c>
      <c r="B109" s="28" t="s">
        <v>125</v>
      </c>
      <c r="C109" s="29">
        <v>136</v>
      </c>
      <c r="D109" s="30">
        <v>563.79741977000003</v>
      </c>
      <c r="E109" s="31">
        <f t="shared" si="4"/>
        <v>0.24122139483270588</v>
      </c>
      <c r="F109" s="30">
        <v>21.3</v>
      </c>
      <c r="G109" s="32">
        <v>1.512</v>
      </c>
      <c r="H109" s="33" t="s">
        <v>10</v>
      </c>
      <c r="I109" s="33" t="str">
        <f t="shared" si="6"/>
        <v>Yes</v>
      </c>
      <c r="J109" s="34">
        <f t="shared" si="5"/>
        <v>2</v>
      </c>
      <c r="K109" s="35">
        <f t="shared" si="7"/>
        <v>110000</v>
      </c>
    </row>
    <row r="110" spans="1:11" x14ac:dyDescent="0.2">
      <c r="A110" s="27">
        <v>39005</v>
      </c>
      <c r="B110" s="28" t="s">
        <v>126</v>
      </c>
      <c r="C110" s="29">
        <v>170</v>
      </c>
      <c r="D110" s="30">
        <v>191.86728425000001</v>
      </c>
      <c r="E110" s="31">
        <f t="shared" si="4"/>
        <v>0.88602911467956524</v>
      </c>
      <c r="F110" s="30">
        <v>9.3000000000000007</v>
      </c>
      <c r="G110" s="32">
        <v>2.06</v>
      </c>
      <c r="H110" s="33" t="s">
        <v>10</v>
      </c>
      <c r="I110" s="33" t="str">
        <f t="shared" si="6"/>
        <v>No</v>
      </c>
      <c r="J110" s="34">
        <f t="shared" si="5"/>
        <v>0</v>
      </c>
      <c r="K110" s="35">
        <f t="shared" si="7"/>
        <v>0</v>
      </c>
    </row>
    <row r="111" spans="1:11" x14ac:dyDescent="0.2">
      <c r="A111" s="27">
        <v>60004</v>
      </c>
      <c r="B111" s="28" t="s">
        <v>127</v>
      </c>
      <c r="C111" s="29">
        <v>437</v>
      </c>
      <c r="D111" s="30">
        <v>137.914705459999</v>
      </c>
      <c r="E111" s="31">
        <f t="shared" si="4"/>
        <v>3.168625118999715</v>
      </c>
      <c r="F111" s="30">
        <v>6.2</v>
      </c>
      <c r="G111" s="32">
        <v>1.512</v>
      </c>
      <c r="H111" s="33" t="s">
        <v>10</v>
      </c>
      <c r="I111" s="33" t="str">
        <f t="shared" si="6"/>
        <v>No</v>
      </c>
      <c r="J111" s="34">
        <f t="shared" si="5"/>
        <v>0</v>
      </c>
      <c r="K111" s="35">
        <f t="shared" si="7"/>
        <v>0</v>
      </c>
    </row>
    <row r="112" spans="1:11" x14ac:dyDescent="0.2">
      <c r="A112" s="27">
        <v>33003</v>
      </c>
      <c r="B112" s="28" t="s">
        <v>128</v>
      </c>
      <c r="C112" s="29">
        <v>534</v>
      </c>
      <c r="D112" s="30">
        <v>307.29802050000001</v>
      </c>
      <c r="E112" s="31">
        <f t="shared" si="4"/>
        <v>1.737726781093925</v>
      </c>
      <c r="F112" s="30">
        <v>10.5</v>
      </c>
      <c r="G112" s="32">
        <v>1.512</v>
      </c>
      <c r="H112" s="33" t="s">
        <v>10</v>
      </c>
      <c r="I112" s="33" t="str">
        <f t="shared" si="6"/>
        <v>No</v>
      </c>
      <c r="J112" s="34">
        <f t="shared" si="5"/>
        <v>0</v>
      </c>
      <c r="K112" s="35">
        <f t="shared" si="7"/>
        <v>0</v>
      </c>
    </row>
    <row r="113" spans="1:11" x14ac:dyDescent="0.2">
      <c r="A113" s="27">
        <v>32002</v>
      </c>
      <c r="B113" s="28" t="s">
        <v>129</v>
      </c>
      <c r="C113" s="29">
        <v>2669</v>
      </c>
      <c r="D113" s="30">
        <v>355.18623186999901</v>
      </c>
      <c r="E113" s="31">
        <f t="shared" si="4"/>
        <v>7.5143678457020693</v>
      </c>
      <c r="F113" s="30">
        <v>1.7</v>
      </c>
      <c r="G113" s="32">
        <v>1.512</v>
      </c>
      <c r="H113" s="33" t="s">
        <v>10</v>
      </c>
      <c r="I113" s="33" t="str">
        <f t="shared" si="6"/>
        <v>No</v>
      </c>
      <c r="J113" s="34">
        <f t="shared" si="5"/>
        <v>0</v>
      </c>
      <c r="K113" s="35">
        <f t="shared" si="7"/>
        <v>0</v>
      </c>
    </row>
    <row r="114" spans="1:11" x14ac:dyDescent="0.2">
      <c r="A114" s="27">
        <v>1001</v>
      </c>
      <c r="B114" s="28" t="s">
        <v>130</v>
      </c>
      <c r="C114" s="29">
        <v>341</v>
      </c>
      <c r="D114" s="30">
        <v>277.18262070999901</v>
      </c>
      <c r="E114" s="31">
        <f t="shared" si="4"/>
        <v>1.230235860843417</v>
      </c>
      <c r="F114" s="30">
        <v>11.01</v>
      </c>
      <c r="G114" s="32">
        <v>1.921</v>
      </c>
      <c r="H114" s="33" t="s">
        <v>10</v>
      </c>
      <c r="I114" s="33" t="str">
        <f t="shared" si="6"/>
        <v>No</v>
      </c>
      <c r="J114" s="34">
        <f t="shared" si="5"/>
        <v>0</v>
      </c>
      <c r="K114" s="35">
        <f t="shared" si="7"/>
        <v>0</v>
      </c>
    </row>
    <row r="115" spans="1:11" x14ac:dyDescent="0.2">
      <c r="A115" s="27">
        <v>11005</v>
      </c>
      <c r="B115" s="28" t="s">
        <v>131</v>
      </c>
      <c r="C115" s="29">
        <v>503.37</v>
      </c>
      <c r="D115" s="30">
        <v>631.32359197999904</v>
      </c>
      <c r="E115" s="31">
        <f t="shared" si="4"/>
        <v>0.7973248685690606</v>
      </c>
      <c r="F115" s="30">
        <v>21.769653999999999</v>
      </c>
      <c r="G115" s="32">
        <v>1.512</v>
      </c>
      <c r="H115" s="33" t="s">
        <v>10</v>
      </c>
      <c r="I115" s="33" t="str">
        <f t="shared" si="6"/>
        <v>No</v>
      </c>
      <c r="J115" s="34">
        <f t="shared" si="5"/>
        <v>0</v>
      </c>
      <c r="K115" s="35">
        <f t="shared" si="7"/>
        <v>0</v>
      </c>
    </row>
    <row r="116" spans="1:11" x14ac:dyDescent="0.2">
      <c r="A116" s="27">
        <v>51004</v>
      </c>
      <c r="B116" s="28" t="s">
        <v>132</v>
      </c>
      <c r="C116" s="29">
        <v>13679.67</v>
      </c>
      <c r="D116" s="30">
        <v>420.31296222999902</v>
      </c>
      <c r="E116" s="31">
        <f t="shared" si="4"/>
        <v>32.546390973577353</v>
      </c>
      <c r="F116" s="30">
        <v>1.1000000000000001</v>
      </c>
      <c r="G116" s="32">
        <v>1.512</v>
      </c>
      <c r="H116" s="33" t="s">
        <v>10</v>
      </c>
      <c r="I116" s="33" t="str">
        <f t="shared" si="6"/>
        <v>No</v>
      </c>
      <c r="J116" s="34">
        <f t="shared" si="5"/>
        <v>0</v>
      </c>
      <c r="K116" s="35">
        <f t="shared" si="7"/>
        <v>0</v>
      </c>
    </row>
    <row r="117" spans="1:11" x14ac:dyDescent="0.2">
      <c r="A117" s="27">
        <v>56004</v>
      </c>
      <c r="B117" s="28" t="s">
        <v>133</v>
      </c>
      <c r="C117" s="29">
        <v>591.65</v>
      </c>
      <c r="D117" s="30">
        <v>411.77887745999902</v>
      </c>
      <c r="E117" s="31">
        <f t="shared" si="4"/>
        <v>1.4368148353055676</v>
      </c>
      <c r="F117" s="30">
        <v>9.6</v>
      </c>
      <c r="G117" s="32">
        <v>1.512</v>
      </c>
      <c r="H117" s="33" t="s">
        <v>10</v>
      </c>
      <c r="I117" s="33" t="str">
        <f t="shared" si="6"/>
        <v>No</v>
      </c>
      <c r="J117" s="34">
        <f t="shared" si="5"/>
        <v>0</v>
      </c>
      <c r="K117" s="35">
        <f t="shared" si="7"/>
        <v>0</v>
      </c>
    </row>
    <row r="118" spans="1:11" x14ac:dyDescent="0.2">
      <c r="A118" s="27">
        <v>54004</v>
      </c>
      <c r="B118" s="28" t="s">
        <v>134</v>
      </c>
      <c r="C118" s="29">
        <v>249</v>
      </c>
      <c r="D118" s="30">
        <v>173.35827694</v>
      </c>
      <c r="E118" s="31">
        <f t="shared" si="4"/>
        <v>1.436331765608053</v>
      </c>
      <c r="F118" s="30">
        <v>20.8</v>
      </c>
      <c r="G118" s="32">
        <v>2.024</v>
      </c>
      <c r="H118" s="33" t="s">
        <v>10</v>
      </c>
      <c r="I118" s="33" t="str">
        <f t="shared" si="6"/>
        <v>No</v>
      </c>
      <c r="J118" s="34">
        <f t="shared" si="5"/>
        <v>0</v>
      </c>
      <c r="K118" s="35">
        <f t="shared" si="7"/>
        <v>0</v>
      </c>
    </row>
    <row r="119" spans="1:11" x14ac:dyDescent="0.2">
      <c r="A119" s="27">
        <v>39004</v>
      </c>
      <c r="B119" s="28" t="s">
        <v>135</v>
      </c>
      <c r="C119" s="29">
        <v>187</v>
      </c>
      <c r="D119" s="30">
        <v>125.10321449</v>
      </c>
      <c r="E119" s="31">
        <f t="shared" si="4"/>
        <v>1.4947657481251024</v>
      </c>
      <c r="F119" s="30">
        <v>8.5</v>
      </c>
      <c r="G119" s="32">
        <v>3.234</v>
      </c>
      <c r="H119" s="33" t="s">
        <v>10</v>
      </c>
      <c r="I119" s="33" t="str">
        <f t="shared" si="6"/>
        <v>No</v>
      </c>
      <c r="J119" s="34">
        <f t="shared" si="5"/>
        <v>0</v>
      </c>
      <c r="K119" s="35">
        <f t="shared" si="7"/>
        <v>0</v>
      </c>
    </row>
    <row r="120" spans="1:11" x14ac:dyDescent="0.2">
      <c r="A120" s="27">
        <v>55005</v>
      </c>
      <c r="B120" s="28" t="s">
        <v>136</v>
      </c>
      <c r="C120" s="29">
        <v>189</v>
      </c>
      <c r="D120" s="30">
        <v>395.39974258000001</v>
      </c>
      <c r="E120" s="31">
        <f t="shared" si="4"/>
        <v>0.47799727629251104</v>
      </c>
      <c r="F120" s="30">
        <v>8.8000000000000007</v>
      </c>
      <c r="G120" s="32">
        <v>2.7560000000000002</v>
      </c>
      <c r="H120" s="33" t="s">
        <v>10</v>
      </c>
      <c r="I120" s="33" t="str">
        <f t="shared" si="6"/>
        <v>No</v>
      </c>
      <c r="J120" s="34">
        <f t="shared" si="5"/>
        <v>0</v>
      </c>
      <c r="K120" s="35">
        <f t="shared" si="7"/>
        <v>0</v>
      </c>
    </row>
    <row r="121" spans="1:11" x14ac:dyDescent="0.2">
      <c r="A121" s="27">
        <v>4003</v>
      </c>
      <c r="B121" s="28" t="s">
        <v>137</v>
      </c>
      <c r="C121" s="29">
        <v>253</v>
      </c>
      <c r="D121" s="30">
        <v>257.79899648999901</v>
      </c>
      <c r="E121" s="31">
        <f t="shared" si="4"/>
        <v>0.98138473556787031</v>
      </c>
      <c r="F121" s="30">
        <v>9.1999999999999993</v>
      </c>
      <c r="G121" s="32">
        <v>1.696</v>
      </c>
      <c r="H121" s="33" t="s">
        <v>10</v>
      </c>
      <c r="I121" s="33" t="str">
        <f t="shared" si="6"/>
        <v>No</v>
      </c>
      <c r="J121" s="34">
        <f t="shared" si="5"/>
        <v>0</v>
      </c>
      <c r="K121" s="35">
        <f t="shared" si="7"/>
        <v>0</v>
      </c>
    </row>
    <row r="122" spans="1:11" x14ac:dyDescent="0.2">
      <c r="A122" s="27">
        <v>62005</v>
      </c>
      <c r="B122" s="28" t="s">
        <v>138</v>
      </c>
      <c r="C122" s="29">
        <v>183</v>
      </c>
      <c r="D122" s="30">
        <v>652.23836873000005</v>
      </c>
      <c r="E122" s="31">
        <f t="shared" si="4"/>
        <v>0.28057227046658845</v>
      </c>
      <c r="F122" s="30">
        <v>18.8</v>
      </c>
      <c r="G122" s="32">
        <v>1.9730000000000001</v>
      </c>
      <c r="H122" s="33" t="s">
        <v>10</v>
      </c>
      <c r="I122" s="33" t="str">
        <f t="shared" si="6"/>
        <v>Yes</v>
      </c>
      <c r="J122" s="34">
        <f t="shared" si="5"/>
        <v>2</v>
      </c>
      <c r="K122" s="35">
        <f t="shared" si="7"/>
        <v>110000</v>
      </c>
    </row>
    <row r="123" spans="1:11" x14ac:dyDescent="0.2">
      <c r="A123" s="27">
        <v>65001</v>
      </c>
      <c r="B123" s="28" t="s">
        <v>139</v>
      </c>
      <c r="C123" s="29">
        <v>1339.16</v>
      </c>
      <c r="D123" s="30">
        <v>2099.17402864</v>
      </c>
      <c r="E123" s="31">
        <f t="shared" si="4"/>
        <v>0.63794615488245487</v>
      </c>
      <c r="F123" s="30">
        <v>0</v>
      </c>
      <c r="G123" s="32">
        <v>1.512</v>
      </c>
      <c r="H123" s="33" t="s">
        <v>10</v>
      </c>
      <c r="I123" s="33" t="str">
        <f t="shared" si="6"/>
        <v>No</v>
      </c>
      <c r="J123" s="34">
        <f t="shared" si="5"/>
        <v>0</v>
      </c>
      <c r="K123" s="35">
        <f t="shared" si="7"/>
        <v>0</v>
      </c>
    </row>
    <row r="124" spans="1:11" x14ac:dyDescent="0.2">
      <c r="A124" s="27">
        <v>49005</v>
      </c>
      <c r="B124" s="28" t="s">
        <v>140</v>
      </c>
      <c r="C124" s="29">
        <v>24024.78</v>
      </c>
      <c r="D124" s="30">
        <v>74.413711960000001</v>
      </c>
      <c r="E124" s="31">
        <f t="shared" si="4"/>
        <v>322.85420747340447</v>
      </c>
      <c r="F124" s="30">
        <v>8.5</v>
      </c>
      <c r="G124" s="32">
        <v>1.7469999999999999</v>
      </c>
      <c r="H124" s="33" t="s">
        <v>10</v>
      </c>
      <c r="I124" s="33" t="str">
        <f t="shared" si="6"/>
        <v>No</v>
      </c>
      <c r="J124" s="34">
        <f t="shared" si="5"/>
        <v>0</v>
      </c>
      <c r="K124" s="35">
        <f t="shared" si="7"/>
        <v>0</v>
      </c>
    </row>
    <row r="125" spans="1:11" x14ac:dyDescent="0.2">
      <c r="A125" s="27">
        <v>5005</v>
      </c>
      <c r="B125" s="28" t="s">
        <v>141</v>
      </c>
      <c r="C125" s="29">
        <v>682.67</v>
      </c>
      <c r="D125" s="30">
        <v>185.05726743</v>
      </c>
      <c r="E125" s="31">
        <f t="shared" si="4"/>
        <v>3.6889661750691722</v>
      </c>
      <c r="F125" s="30">
        <v>7.1</v>
      </c>
      <c r="G125" s="32">
        <v>1.887</v>
      </c>
      <c r="H125" s="33" t="s">
        <v>10</v>
      </c>
      <c r="I125" s="33" t="str">
        <f t="shared" si="6"/>
        <v>No</v>
      </c>
      <c r="J125" s="34">
        <f t="shared" si="5"/>
        <v>0</v>
      </c>
      <c r="K125" s="35">
        <f t="shared" si="7"/>
        <v>0</v>
      </c>
    </row>
    <row r="126" spans="1:11" x14ac:dyDescent="0.2">
      <c r="A126" s="27">
        <v>54002</v>
      </c>
      <c r="B126" s="28" t="s">
        <v>142</v>
      </c>
      <c r="C126" s="29">
        <v>897</v>
      </c>
      <c r="D126" s="30">
        <v>851.28085206000003</v>
      </c>
      <c r="E126" s="31">
        <f t="shared" si="4"/>
        <v>1.0537063036592036</v>
      </c>
      <c r="F126" s="30">
        <v>20.399999999999999</v>
      </c>
      <c r="G126" s="32">
        <v>1.512</v>
      </c>
      <c r="H126" s="33" t="s">
        <v>10</v>
      </c>
      <c r="I126" s="33" t="str">
        <f t="shared" si="6"/>
        <v>No</v>
      </c>
      <c r="J126" s="34">
        <f t="shared" si="5"/>
        <v>0</v>
      </c>
      <c r="K126" s="35">
        <f t="shared" si="7"/>
        <v>0</v>
      </c>
    </row>
    <row r="127" spans="1:11" x14ac:dyDescent="0.2">
      <c r="A127" s="27">
        <v>15003</v>
      </c>
      <c r="B127" s="28" t="s">
        <v>143</v>
      </c>
      <c r="C127" s="29">
        <v>179</v>
      </c>
      <c r="D127" s="30">
        <v>200.381409109999</v>
      </c>
      <c r="E127" s="31">
        <f t="shared" si="4"/>
        <v>0.89329644299356281</v>
      </c>
      <c r="F127" s="30">
        <v>9.3000000000000007</v>
      </c>
      <c r="G127" s="32">
        <v>1.512</v>
      </c>
      <c r="H127" s="33" t="s">
        <v>10</v>
      </c>
      <c r="I127" s="33" t="str">
        <f t="shared" si="6"/>
        <v>No</v>
      </c>
      <c r="J127" s="34">
        <f t="shared" si="5"/>
        <v>0</v>
      </c>
      <c r="K127" s="35">
        <f t="shared" si="7"/>
        <v>0</v>
      </c>
    </row>
    <row r="128" spans="1:11" x14ac:dyDescent="0.2">
      <c r="A128" s="27">
        <v>26005</v>
      </c>
      <c r="B128" s="28" t="s">
        <v>144</v>
      </c>
      <c r="C128" s="29">
        <v>86</v>
      </c>
      <c r="D128" s="30">
        <v>316.05185461999901</v>
      </c>
      <c r="E128" s="31">
        <f t="shared" si="4"/>
        <v>0.27210724677885856</v>
      </c>
      <c r="F128" s="30">
        <v>18.593343999999998</v>
      </c>
      <c r="G128" s="32">
        <v>2.4500000000000002</v>
      </c>
      <c r="H128" s="33" t="s">
        <v>10</v>
      </c>
      <c r="I128" s="33" t="str">
        <f t="shared" si="6"/>
        <v>No</v>
      </c>
      <c r="J128" s="34">
        <f t="shared" si="5"/>
        <v>0</v>
      </c>
      <c r="K128" s="35">
        <f t="shared" si="7"/>
        <v>0</v>
      </c>
    </row>
    <row r="129" spans="1:11" x14ac:dyDescent="0.2">
      <c r="A129" s="27">
        <v>40002</v>
      </c>
      <c r="B129" s="28" t="s">
        <v>145</v>
      </c>
      <c r="C129" s="29">
        <v>2390.0700000000002</v>
      </c>
      <c r="D129" s="30">
        <v>283.88229567000002</v>
      </c>
      <c r="E129" s="31">
        <f t="shared" si="4"/>
        <v>8.4192288017085275</v>
      </c>
      <c r="F129" s="30">
        <v>11.2</v>
      </c>
      <c r="G129" s="32">
        <v>1.512</v>
      </c>
      <c r="H129" s="33" t="s">
        <v>10</v>
      </c>
      <c r="I129" s="33" t="str">
        <f t="shared" si="6"/>
        <v>No</v>
      </c>
      <c r="J129" s="34">
        <f t="shared" si="5"/>
        <v>0</v>
      </c>
      <c r="K129" s="35">
        <f t="shared" si="7"/>
        <v>0</v>
      </c>
    </row>
    <row r="130" spans="1:11" x14ac:dyDescent="0.2">
      <c r="A130" s="27">
        <v>57001</v>
      </c>
      <c r="B130" s="28" t="s">
        <v>146</v>
      </c>
      <c r="C130" s="29">
        <v>435.86</v>
      </c>
      <c r="D130" s="30">
        <v>1516.5777416000001</v>
      </c>
      <c r="E130" s="31">
        <f t="shared" si="4"/>
        <v>0.28739707041998697</v>
      </c>
      <c r="F130" s="30">
        <v>1.7</v>
      </c>
      <c r="G130" s="32">
        <v>1.512</v>
      </c>
      <c r="H130" s="33" t="s">
        <v>10</v>
      </c>
      <c r="I130" s="33" t="str">
        <f t="shared" si="6"/>
        <v>No</v>
      </c>
      <c r="J130" s="34">
        <f t="shared" si="5"/>
        <v>0</v>
      </c>
      <c r="K130" s="35">
        <f t="shared" si="7"/>
        <v>0</v>
      </c>
    </row>
    <row r="131" spans="1:11" x14ac:dyDescent="0.2">
      <c r="A131" s="27">
        <v>54006</v>
      </c>
      <c r="B131" s="28" t="s">
        <v>147</v>
      </c>
      <c r="C131" s="29">
        <v>158</v>
      </c>
      <c r="D131" s="30">
        <v>156.53171879000001</v>
      </c>
      <c r="E131" s="31">
        <f t="shared" si="4"/>
        <v>1.0093800874439371</v>
      </c>
      <c r="F131" s="30">
        <v>11.3</v>
      </c>
      <c r="G131" s="32">
        <v>2.3289999999999997</v>
      </c>
      <c r="H131" s="33" t="s">
        <v>10</v>
      </c>
      <c r="I131" s="33" t="str">
        <f t="shared" si="6"/>
        <v>No</v>
      </c>
      <c r="J131" s="34">
        <f t="shared" si="5"/>
        <v>0</v>
      </c>
      <c r="K131" s="35">
        <f t="shared" si="7"/>
        <v>0</v>
      </c>
    </row>
    <row r="132" spans="1:11" x14ac:dyDescent="0.2">
      <c r="A132" s="27">
        <v>41005</v>
      </c>
      <c r="B132" s="28" t="s">
        <v>148</v>
      </c>
      <c r="C132" s="29">
        <v>1906.5</v>
      </c>
      <c r="D132" s="30">
        <v>22.58896382</v>
      </c>
      <c r="E132" s="31">
        <f t="shared" si="4"/>
        <v>84.399621655598366</v>
      </c>
      <c r="F132" s="30">
        <v>6.7</v>
      </c>
      <c r="G132" s="32">
        <v>1.512</v>
      </c>
      <c r="H132" s="33" t="s">
        <v>10</v>
      </c>
      <c r="I132" s="33" t="str">
        <f t="shared" si="6"/>
        <v>No</v>
      </c>
      <c r="J132" s="34">
        <f t="shared" si="5"/>
        <v>0</v>
      </c>
      <c r="K132" s="35">
        <f t="shared" si="7"/>
        <v>0</v>
      </c>
    </row>
    <row r="133" spans="1:11" x14ac:dyDescent="0.2">
      <c r="A133" s="27">
        <v>20003</v>
      </c>
      <c r="B133" s="28" t="s">
        <v>149</v>
      </c>
      <c r="C133" s="29">
        <v>335</v>
      </c>
      <c r="D133" s="30">
        <v>1253.9143671100001</v>
      </c>
      <c r="E133" s="31">
        <f t="shared" si="4"/>
        <v>0.26716337956323299</v>
      </c>
      <c r="F133" s="30">
        <v>29.5</v>
      </c>
      <c r="G133" s="32">
        <v>2.2629999999999999</v>
      </c>
      <c r="H133" s="33" t="s">
        <v>10</v>
      </c>
      <c r="I133" s="33" t="str">
        <f t="shared" si="6"/>
        <v>Yes</v>
      </c>
      <c r="J133" s="34">
        <f t="shared" si="5"/>
        <v>1</v>
      </c>
      <c r="K133" s="35">
        <f t="shared" si="7"/>
        <v>40683</v>
      </c>
    </row>
    <row r="134" spans="1:11" x14ac:dyDescent="0.2">
      <c r="A134" s="27">
        <v>66001</v>
      </c>
      <c r="B134" s="28" t="s">
        <v>150</v>
      </c>
      <c r="C134" s="29">
        <v>2106.8000000000002</v>
      </c>
      <c r="D134" s="30">
        <v>1390.3858589500001</v>
      </c>
      <c r="E134" s="31">
        <f t="shared" si="4"/>
        <v>1.5152628217831747</v>
      </c>
      <c r="F134" s="30">
        <v>19</v>
      </c>
      <c r="G134" s="32">
        <v>1.512</v>
      </c>
      <c r="H134" s="33" t="s">
        <v>10</v>
      </c>
      <c r="I134" s="33" t="str">
        <f t="shared" si="6"/>
        <v>No</v>
      </c>
      <c r="J134" s="34">
        <f t="shared" si="5"/>
        <v>0</v>
      </c>
      <c r="K134" s="35">
        <f t="shared" si="7"/>
        <v>0</v>
      </c>
    </row>
    <row r="135" spans="1:11" x14ac:dyDescent="0.2">
      <c r="A135" s="27">
        <v>33005</v>
      </c>
      <c r="B135" s="28" t="s">
        <v>151</v>
      </c>
      <c r="C135" s="29">
        <v>130</v>
      </c>
      <c r="D135" s="30">
        <v>250.878348039999</v>
      </c>
      <c r="E135" s="31">
        <f t="shared" ref="E135:E155" si="8">C135/D135</f>
        <v>0.51817943244457809</v>
      </c>
      <c r="F135" s="30">
        <v>11.5</v>
      </c>
      <c r="G135" s="32">
        <v>2.327</v>
      </c>
      <c r="H135" s="33" t="s">
        <v>10</v>
      </c>
      <c r="I135" s="33" t="str">
        <f t="shared" si="6"/>
        <v>No</v>
      </c>
      <c r="J135" s="34">
        <f t="shared" ref="J135:J155" si="9">IF(I135="yes",IF(C135&lt;83,1,IF(C135&gt;232,1,2)),0)</f>
        <v>0</v>
      </c>
      <c r="K135" s="35">
        <f t="shared" si="7"/>
        <v>0</v>
      </c>
    </row>
    <row r="136" spans="1:11" x14ac:dyDescent="0.2">
      <c r="A136" s="27">
        <v>49006</v>
      </c>
      <c r="B136" s="28" t="s">
        <v>152</v>
      </c>
      <c r="C136" s="29">
        <v>968</v>
      </c>
      <c r="D136" s="30">
        <v>147.608671259999</v>
      </c>
      <c r="E136" s="31">
        <f t="shared" si="8"/>
        <v>6.557880317850417</v>
      </c>
      <c r="F136" s="30">
        <v>7.8</v>
      </c>
      <c r="G136" s="32">
        <v>2.008</v>
      </c>
      <c r="H136" s="33" t="s">
        <v>10</v>
      </c>
      <c r="I136" s="33" t="str">
        <f t="shared" ref="I136:I155" si="10">IF(C136&lt;=500,IF(D136&gt;=400,IF(E136&lt;=0.5,IF(F136&gt;=15,IF(G136&gt;=1.512,IF(H136="Yes","Yes","No"),"No"),"No"),"No"),"No"),"No")</f>
        <v>No</v>
      </c>
      <c r="J136" s="34">
        <f t="shared" si="9"/>
        <v>0</v>
      </c>
      <c r="K136" s="35">
        <f t="shared" si="7"/>
        <v>0</v>
      </c>
    </row>
    <row r="137" spans="1:11" x14ac:dyDescent="0.2">
      <c r="A137" s="27">
        <v>13001</v>
      </c>
      <c r="B137" s="28" t="s">
        <v>153</v>
      </c>
      <c r="C137" s="29">
        <v>1259.26</v>
      </c>
      <c r="D137" s="30">
        <v>179.06773859</v>
      </c>
      <c r="E137" s="31">
        <f t="shared" si="8"/>
        <v>7.0323108445751217</v>
      </c>
      <c r="F137" s="30">
        <v>13.4</v>
      </c>
      <c r="G137" s="32">
        <v>1.976</v>
      </c>
      <c r="H137" s="33" t="s">
        <v>10</v>
      </c>
      <c r="I137" s="33" t="str">
        <f t="shared" si="10"/>
        <v>No</v>
      </c>
      <c r="J137" s="34">
        <f t="shared" si="9"/>
        <v>0</v>
      </c>
      <c r="K137" s="35">
        <f t="shared" ref="K137:K155" si="11">ROUND(IF(I137="no",0,IF(J137=1,((((E137*-0.125)+0.0625)*C137)*(0.75*$J$5)),IF(((232-C137)*(0.75*$J$5))&gt;$K$5,$K$5,((232-C137)*(0.75*$J$5))))),0)</f>
        <v>0</v>
      </c>
    </row>
    <row r="138" spans="1:11" x14ac:dyDescent="0.2">
      <c r="A138" s="27">
        <v>60006</v>
      </c>
      <c r="B138" s="28" t="s">
        <v>154</v>
      </c>
      <c r="C138" s="29">
        <v>346</v>
      </c>
      <c r="D138" s="30">
        <v>206.53815107</v>
      </c>
      <c r="E138" s="31">
        <f>C138/D138</f>
        <v>1.6752352928865599</v>
      </c>
      <c r="F138" s="30">
        <v>6.9</v>
      </c>
      <c r="G138" s="32">
        <v>1.512</v>
      </c>
      <c r="H138" s="33" t="s">
        <v>10</v>
      </c>
      <c r="I138" s="33" t="str">
        <f t="shared" si="10"/>
        <v>No</v>
      </c>
      <c r="J138" s="34">
        <f>IF(I138="yes",IF(C138&lt;83,1,IF(C138&gt;232,1,2)),0)</f>
        <v>0</v>
      </c>
      <c r="K138" s="35">
        <f>ROUND(IF(I138="no",0,IF(J138=1,((((E138*-0.125)+0.0625)*C138)*(0.75*$J$5)),IF(((232-C138)*(0.75*$J$5))&gt;$K$5,$K$5,((232-C138)*(0.75*$J$5))))),0)</f>
        <v>0</v>
      </c>
    </row>
    <row r="139" spans="1:11" x14ac:dyDescent="0.2">
      <c r="A139" s="27">
        <v>11004</v>
      </c>
      <c r="B139" s="28" t="s">
        <v>155</v>
      </c>
      <c r="C139" s="29">
        <v>839</v>
      </c>
      <c r="D139" s="30">
        <v>329.68310815000001</v>
      </c>
      <c r="E139" s="31">
        <f t="shared" si="8"/>
        <v>2.5448680240489292</v>
      </c>
      <c r="F139" s="30">
        <v>13.2</v>
      </c>
      <c r="G139" s="32">
        <v>2.0289999999999999</v>
      </c>
      <c r="H139" s="33" t="s">
        <v>10</v>
      </c>
      <c r="I139" s="33" t="str">
        <f t="shared" si="10"/>
        <v>No</v>
      </c>
      <c r="J139" s="34">
        <f t="shared" si="9"/>
        <v>0</v>
      </c>
      <c r="K139" s="35">
        <f t="shared" si="11"/>
        <v>0</v>
      </c>
    </row>
    <row r="140" spans="1:11" x14ac:dyDescent="0.2">
      <c r="A140" s="27">
        <v>51005</v>
      </c>
      <c r="B140" s="28" t="s">
        <v>156</v>
      </c>
      <c r="C140" s="29">
        <v>271</v>
      </c>
      <c r="D140" s="30">
        <v>1319.8323405900001</v>
      </c>
      <c r="E140" s="31">
        <f t="shared" si="8"/>
        <v>0.20532911011928667</v>
      </c>
      <c r="F140" s="30">
        <v>28.7</v>
      </c>
      <c r="G140" s="32">
        <v>1.512</v>
      </c>
      <c r="H140" s="33" t="s">
        <v>10</v>
      </c>
      <c r="I140" s="33" t="str">
        <f t="shared" si="10"/>
        <v>Yes</v>
      </c>
      <c r="J140" s="34">
        <f t="shared" si="9"/>
        <v>1</v>
      </c>
      <c r="K140" s="35">
        <f t="shared" si="11"/>
        <v>41651</v>
      </c>
    </row>
    <row r="141" spans="1:11" x14ac:dyDescent="0.2">
      <c r="A141" s="27">
        <v>6005</v>
      </c>
      <c r="B141" s="28" t="s">
        <v>157</v>
      </c>
      <c r="C141" s="29">
        <v>310</v>
      </c>
      <c r="D141" s="30">
        <v>188.98642085</v>
      </c>
      <c r="E141" s="31">
        <f t="shared" si="8"/>
        <v>1.6403294935462556</v>
      </c>
      <c r="F141" s="30">
        <v>8.1</v>
      </c>
      <c r="G141" s="32">
        <v>1.512</v>
      </c>
      <c r="H141" s="33" t="s">
        <v>10</v>
      </c>
      <c r="I141" s="33" t="str">
        <f t="shared" si="10"/>
        <v>No</v>
      </c>
      <c r="J141" s="34">
        <f t="shared" si="9"/>
        <v>0</v>
      </c>
      <c r="K141" s="35">
        <f t="shared" si="11"/>
        <v>0</v>
      </c>
    </row>
    <row r="142" spans="1:11" x14ac:dyDescent="0.2">
      <c r="A142" s="27">
        <v>14004</v>
      </c>
      <c r="B142" s="28" t="s">
        <v>158</v>
      </c>
      <c r="C142" s="29">
        <v>3927.97</v>
      </c>
      <c r="D142" s="30">
        <v>326.15995213999901</v>
      </c>
      <c r="E142" s="31">
        <f t="shared" si="8"/>
        <v>12.043078784589657</v>
      </c>
      <c r="F142" s="30">
        <v>9.5</v>
      </c>
      <c r="G142" s="32">
        <v>1.512</v>
      </c>
      <c r="H142" s="33" t="s">
        <v>10</v>
      </c>
      <c r="I142" s="33" t="str">
        <f t="shared" si="10"/>
        <v>No</v>
      </c>
      <c r="J142" s="34">
        <f t="shared" si="9"/>
        <v>0</v>
      </c>
      <c r="K142" s="35">
        <f t="shared" si="11"/>
        <v>0</v>
      </c>
    </row>
    <row r="143" spans="1:11" x14ac:dyDescent="0.2">
      <c r="A143" s="27">
        <v>18003</v>
      </c>
      <c r="B143" s="28" t="s">
        <v>159</v>
      </c>
      <c r="C143" s="29">
        <v>170</v>
      </c>
      <c r="D143" s="30">
        <v>198.99539812</v>
      </c>
      <c r="E143" s="31">
        <f t="shared" si="8"/>
        <v>0.85429111228735588</v>
      </c>
      <c r="F143" s="30">
        <v>10.199999999999999</v>
      </c>
      <c r="G143" s="32">
        <v>2.274</v>
      </c>
      <c r="H143" s="33" t="s">
        <v>10</v>
      </c>
      <c r="I143" s="33" t="str">
        <f t="shared" si="10"/>
        <v>No</v>
      </c>
      <c r="J143" s="34">
        <f t="shared" si="9"/>
        <v>0</v>
      </c>
      <c r="K143" s="35">
        <f t="shared" si="11"/>
        <v>0</v>
      </c>
    </row>
    <row r="144" spans="1:11" x14ac:dyDescent="0.2">
      <c r="A144" s="27">
        <v>14005</v>
      </c>
      <c r="B144" s="28" t="s">
        <v>160</v>
      </c>
      <c r="C144" s="29">
        <v>235</v>
      </c>
      <c r="D144" s="30">
        <v>250.55027109</v>
      </c>
      <c r="E144" s="31">
        <f t="shared" si="8"/>
        <v>0.93793552478570585</v>
      </c>
      <c r="F144" s="30">
        <v>9.1999999999999993</v>
      </c>
      <c r="G144" s="32">
        <v>2.153</v>
      </c>
      <c r="H144" s="33" t="s">
        <v>10</v>
      </c>
      <c r="I144" s="33" t="str">
        <f t="shared" si="10"/>
        <v>No</v>
      </c>
      <c r="J144" s="34">
        <f t="shared" si="9"/>
        <v>0</v>
      </c>
      <c r="K144" s="35">
        <f t="shared" si="11"/>
        <v>0</v>
      </c>
    </row>
    <row r="145" spans="1:11" x14ac:dyDescent="0.2">
      <c r="A145" s="27">
        <v>18005</v>
      </c>
      <c r="B145" s="28" t="s">
        <v>161</v>
      </c>
      <c r="C145" s="29">
        <v>542</v>
      </c>
      <c r="D145" s="30">
        <v>491.95194963</v>
      </c>
      <c r="E145" s="31">
        <f t="shared" si="8"/>
        <v>1.1017336152598671</v>
      </c>
      <c r="F145" s="30">
        <v>10.199999999999999</v>
      </c>
      <c r="G145" s="32">
        <v>1.512</v>
      </c>
      <c r="H145" s="33" t="s">
        <v>10</v>
      </c>
      <c r="I145" s="33" t="str">
        <f t="shared" si="10"/>
        <v>No</v>
      </c>
      <c r="J145" s="34">
        <f t="shared" si="9"/>
        <v>0</v>
      </c>
      <c r="K145" s="35">
        <f t="shared" si="11"/>
        <v>0</v>
      </c>
    </row>
    <row r="146" spans="1:11" x14ac:dyDescent="0.2">
      <c r="A146" s="27">
        <v>36002</v>
      </c>
      <c r="B146" s="28" t="s">
        <v>162</v>
      </c>
      <c r="C146" s="29">
        <v>312.18</v>
      </c>
      <c r="D146" s="30">
        <v>745.66919443999905</v>
      </c>
      <c r="E146" s="31">
        <f t="shared" si="8"/>
        <v>0.41865749896567556</v>
      </c>
      <c r="F146" s="30">
        <v>14.7</v>
      </c>
      <c r="G146" s="32">
        <v>1.77</v>
      </c>
      <c r="H146" s="33" t="s">
        <v>10</v>
      </c>
      <c r="I146" s="33" t="str">
        <f t="shared" si="10"/>
        <v>No</v>
      </c>
      <c r="J146" s="34">
        <f t="shared" si="9"/>
        <v>0</v>
      </c>
      <c r="K146" s="35">
        <f t="shared" si="11"/>
        <v>0</v>
      </c>
    </row>
    <row r="147" spans="1:11" x14ac:dyDescent="0.2">
      <c r="A147" s="27">
        <v>49007</v>
      </c>
      <c r="B147" s="28" t="s">
        <v>163</v>
      </c>
      <c r="C147" s="29">
        <v>1410.25</v>
      </c>
      <c r="D147" s="30">
        <v>165.11627048</v>
      </c>
      <c r="E147" s="31">
        <f t="shared" si="8"/>
        <v>8.5409511485472844</v>
      </c>
      <c r="F147" s="30">
        <v>7.8</v>
      </c>
      <c r="G147" s="32">
        <v>1.7629999999999999</v>
      </c>
      <c r="H147" s="33" t="s">
        <v>10</v>
      </c>
      <c r="I147" s="33" t="str">
        <f t="shared" si="10"/>
        <v>No</v>
      </c>
      <c r="J147" s="34">
        <f t="shared" si="9"/>
        <v>0</v>
      </c>
      <c r="K147" s="35">
        <f t="shared" si="11"/>
        <v>0</v>
      </c>
    </row>
    <row r="148" spans="1:11" x14ac:dyDescent="0.2">
      <c r="A148" s="27">
        <v>1003</v>
      </c>
      <c r="B148" s="28" t="s">
        <v>164</v>
      </c>
      <c r="C148" s="29">
        <v>119</v>
      </c>
      <c r="D148" s="30">
        <v>245.77899309</v>
      </c>
      <c r="E148" s="31">
        <f t="shared" si="8"/>
        <v>0.48417482106139259</v>
      </c>
      <c r="F148" s="30">
        <v>11.2</v>
      </c>
      <c r="G148" s="32">
        <v>2.0209999999999999</v>
      </c>
      <c r="H148" s="33" t="s">
        <v>10</v>
      </c>
      <c r="I148" s="33" t="str">
        <f t="shared" si="10"/>
        <v>No</v>
      </c>
      <c r="J148" s="34">
        <f t="shared" si="9"/>
        <v>0</v>
      </c>
      <c r="K148" s="35">
        <f t="shared" si="11"/>
        <v>0</v>
      </c>
    </row>
    <row r="149" spans="1:11" x14ac:dyDescent="0.2">
      <c r="A149" s="27">
        <v>47001</v>
      </c>
      <c r="B149" s="28" t="s">
        <v>165</v>
      </c>
      <c r="C149" s="29">
        <v>412</v>
      </c>
      <c r="D149" s="30">
        <v>914.14549127999896</v>
      </c>
      <c r="E149" s="31">
        <f t="shared" si="8"/>
        <v>0.45069412246743346</v>
      </c>
      <c r="F149" s="30">
        <v>19</v>
      </c>
      <c r="G149" s="32">
        <v>1.512</v>
      </c>
      <c r="H149" s="33" t="s">
        <v>10</v>
      </c>
      <c r="I149" s="33" t="str">
        <f t="shared" si="10"/>
        <v>Yes</v>
      </c>
      <c r="J149" s="34">
        <f t="shared" si="9"/>
        <v>1</v>
      </c>
      <c r="K149" s="35">
        <f t="shared" si="11"/>
        <v>10595</v>
      </c>
    </row>
    <row r="150" spans="1:11" x14ac:dyDescent="0.2">
      <c r="A150" s="27">
        <v>12003</v>
      </c>
      <c r="B150" s="28" t="s">
        <v>166</v>
      </c>
      <c r="C150" s="29">
        <v>249</v>
      </c>
      <c r="D150" s="30">
        <v>301.87119756999903</v>
      </c>
      <c r="E150" s="31">
        <f t="shared" si="8"/>
        <v>0.82485511040602322</v>
      </c>
      <c r="F150" s="30">
        <v>17.2</v>
      </c>
      <c r="G150" s="32">
        <v>1.512</v>
      </c>
      <c r="H150" s="33" t="s">
        <v>10</v>
      </c>
      <c r="I150" s="33" t="str">
        <f t="shared" si="10"/>
        <v>No</v>
      </c>
      <c r="J150" s="34">
        <f t="shared" si="9"/>
        <v>0</v>
      </c>
      <c r="K150" s="35">
        <f t="shared" si="11"/>
        <v>0</v>
      </c>
    </row>
    <row r="151" spans="1:11" x14ac:dyDescent="0.2">
      <c r="A151" s="27">
        <v>54007</v>
      </c>
      <c r="B151" s="28" t="s">
        <v>167</v>
      </c>
      <c r="C151" s="29">
        <v>223</v>
      </c>
      <c r="D151" s="30">
        <v>224.89354999</v>
      </c>
      <c r="E151" s="31">
        <f t="shared" si="8"/>
        <v>0.99158023878370816</v>
      </c>
      <c r="F151" s="30">
        <v>11.3</v>
      </c>
      <c r="G151" s="32">
        <v>1.512</v>
      </c>
      <c r="H151" s="33" t="s">
        <v>10</v>
      </c>
      <c r="I151" s="33" t="str">
        <f t="shared" si="10"/>
        <v>No</v>
      </c>
      <c r="J151" s="34">
        <f t="shared" si="9"/>
        <v>0</v>
      </c>
      <c r="K151" s="35">
        <f t="shared" si="11"/>
        <v>0</v>
      </c>
    </row>
    <row r="152" spans="1:11" x14ac:dyDescent="0.2">
      <c r="A152" s="27">
        <v>59002</v>
      </c>
      <c r="B152" s="28" t="s">
        <v>168</v>
      </c>
      <c r="C152" s="29">
        <v>710</v>
      </c>
      <c r="D152" s="30">
        <v>1184.7943297700001</v>
      </c>
      <c r="E152" s="31">
        <f t="shared" si="8"/>
        <v>0.59926012655532357</v>
      </c>
      <c r="F152" s="30">
        <v>10.1</v>
      </c>
      <c r="G152" s="32">
        <v>1.512</v>
      </c>
      <c r="H152" s="33" t="s">
        <v>10</v>
      </c>
      <c r="I152" s="33" t="str">
        <f t="shared" si="10"/>
        <v>No</v>
      </c>
      <c r="J152" s="34">
        <f t="shared" si="9"/>
        <v>0</v>
      </c>
      <c r="K152" s="35">
        <f t="shared" si="11"/>
        <v>0</v>
      </c>
    </row>
    <row r="153" spans="1:11" x14ac:dyDescent="0.2">
      <c r="A153" s="27">
        <v>2006</v>
      </c>
      <c r="B153" s="28" t="s">
        <v>169</v>
      </c>
      <c r="C153" s="29">
        <v>346</v>
      </c>
      <c r="D153" s="30">
        <v>401.79183207</v>
      </c>
      <c r="E153" s="31">
        <f t="shared" si="8"/>
        <v>0.86114244338277146</v>
      </c>
      <c r="F153" s="30">
        <v>12.9</v>
      </c>
      <c r="G153" s="32">
        <v>1.9530000000000001</v>
      </c>
      <c r="H153" s="33" t="s">
        <v>10</v>
      </c>
      <c r="I153" s="33" t="str">
        <f t="shared" si="10"/>
        <v>No</v>
      </c>
      <c r="J153" s="34">
        <f t="shared" si="9"/>
        <v>0</v>
      </c>
      <c r="K153" s="35">
        <f t="shared" si="11"/>
        <v>0</v>
      </c>
    </row>
    <row r="154" spans="1:11" x14ac:dyDescent="0.2">
      <c r="A154" s="27">
        <v>55004</v>
      </c>
      <c r="B154" s="28" t="s">
        <v>170</v>
      </c>
      <c r="C154" s="29">
        <v>248</v>
      </c>
      <c r="D154" s="30">
        <v>219.96828022</v>
      </c>
      <c r="E154" s="31">
        <f t="shared" si="8"/>
        <v>1.1274352818141062</v>
      </c>
      <c r="F154" s="30">
        <v>8.8000000000000007</v>
      </c>
      <c r="G154" s="32">
        <v>1.671</v>
      </c>
      <c r="H154" s="33" t="s">
        <v>10</v>
      </c>
      <c r="I154" s="33" t="str">
        <f t="shared" si="10"/>
        <v>No</v>
      </c>
      <c r="J154" s="34">
        <f t="shared" si="9"/>
        <v>0</v>
      </c>
      <c r="K154" s="35">
        <f t="shared" si="11"/>
        <v>0</v>
      </c>
    </row>
    <row r="155" spans="1:11" x14ac:dyDescent="0.2">
      <c r="A155" s="27">
        <v>63003</v>
      </c>
      <c r="B155" s="28" t="s">
        <v>171</v>
      </c>
      <c r="C155" s="29">
        <v>2775.69</v>
      </c>
      <c r="D155" s="30">
        <v>216.0718636</v>
      </c>
      <c r="E155" s="31">
        <f t="shared" si="8"/>
        <v>12.846142731190847</v>
      </c>
      <c r="F155" s="30">
        <v>11.8</v>
      </c>
      <c r="G155" s="32">
        <v>1.512</v>
      </c>
      <c r="H155" s="33" t="s">
        <v>10</v>
      </c>
      <c r="I155" s="33" t="str">
        <f t="shared" si="10"/>
        <v>No</v>
      </c>
      <c r="J155" s="34">
        <f t="shared" si="9"/>
        <v>0</v>
      </c>
      <c r="K155" s="35">
        <f t="shared" si="11"/>
        <v>0</v>
      </c>
    </row>
    <row r="156" spans="1:11" x14ac:dyDescent="0.2">
      <c r="A156" s="34"/>
      <c r="B156" s="34"/>
      <c r="C156" s="29">
        <f>SUM(C7:C155)</f>
        <v>135343.97999999998</v>
      </c>
      <c r="D156" s="29">
        <f>SUM(D7:D155)</f>
        <v>77123.224642009838</v>
      </c>
      <c r="E156" s="34"/>
      <c r="F156" s="30"/>
      <c r="G156" s="32"/>
      <c r="H156" s="34"/>
      <c r="I156" s="34"/>
      <c r="J156" s="34"/>
      <c r="K156" s="35">
        <f>SUM(K7:K155)</f>
        <v>2017234</v>
      </c>
    </row>
    <row r="157" spans="1:11" x14ac:dyDescent="0.2">
      <c r="B157" s="1" t="s">
        <v>1</v>
      </c>
      <c r="K157" s="36"/>
    </row>
    <row r="159" spans="1:11" x14ac:dyDescent="0.2">
      <c r="K159" s="37"/>
    </row>
    <row r="160" spans="1:11" x14ac:dyDescent="0.2">
      <c r="K160" s="37" t="s">
        <v>1</v>
      </c>
    </row>
    <row r="161" spans="11:11" x14ac:dyDescent="0.2">
      <c r="K161" s="37"/>
    </row>
  </sheetData>
  <pageMargins left="0.2" right="0.2" top="0.17" bottom="0.17" header="0.17" footer="0.17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FY2019 Sparsity</vt:lpstr>
      <vt:lpstr>'FY2019 Sparsity'!Print_Area</vt:lpstr>
      <vt:lpstr>'FY2019 Sparsity'!Print_Titles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dcterms:created xsi:type="dcterms:W3CDTF">2019-01-07T20:24:30Z</dcterms:created>
  <dcterms:modified xsi:type="dcterms:W3CDTF">2019-02-05T14:13:09Z</dcterms:modified>
</cp:coreProperties>
</file>