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8_{9135E2CB-B8A1-4ACB-8249-BF589B8C3744}" xr6:coauthVersionLast="41" xr6:coauthVersionMax="41" xr10:uidLastSave="{00000000-0000-0000-0000-000000000000}"/>
  <bookViews>
    <workbookView xWindow="28680" yWindow="15" windowWidth="29040" windowHeight="15840" xr2:uid="{A58AD55A-180C-472A-84B7-5D8F73078BF6}"/>
  </bookViews>
  <sheets>
    <sheet name="FY2020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'FY2020'!$A$4:$K$4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'FY2020'!$A$5:$K$158</definedName>
    <definedName name="_xlnm.Print_Titles" localSheetId="0">'FY2020'!$1:$4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6" i="1" l="1"/>
  <c r="I154" i="1"/>
  <c r="H154" i="1"/>
  <c r="G132" i="1"/>
  <c r="G108" i="1"/>
  <c r="K108" i="1" s="1"/>
  <c r="G43" i="1"/>
  <c r="G153" i="1"/>
  <c r="K153" i="1" s="1"/>
  <c r="G36" i="1"/>
  <c r="K36" i="1" s="1"/>
  <c r="G48" i="1"/>
  <c r="G15" i="1"/>
  <c r="K15" i="1" s="1"/>
  <c r="G7" i="1"/>
  <c r="G136" i="1"/>
  <c r="K136" i="1" s="1"/>
  <c r="G33" i="1"/>
  <c r="K33" i="1" s="1"/>
  <c r="G150" i="1"/>
  <c r="G6" i="1"/>
  <c r="K6" i="1" s="1"/>
  <c r="G128" i="1"/>
  <c r="G106" i="1"/>
  <c r="G152" i="1"/>
  <c r="G149" i="1"/>
  <c r="G129" i="1"/>
  <c r="G117" i="1"/>
  <c r="K117" i="1" s="1"/>
  <c r="G75" i="1"/>
  <c r="G17" i="1"/>
  <c r="G138" i="1"/>
  <c r="K138" i="1" s="1"/>
  <c r="G115" i="1"/>
  <c r="G104" i="1"/>
  <c r="G42" i="1"/>
  <c r="G145" i="1"/>
  <c r="G134" i="1"/>
  <c r="G122" i="1"/>
  <c r="K122" i="1" s="1"/>
  <c r="G59" i="1"/>
  <c r="G38" i="1"/>
  <c r="K38" i="1" s="1"/>
  <c r="G20" i="1"/>
  <c r="K20" i="1" s="1"/>
  <c r="G147" i="1"/>
  <c r="G53" i="1"/>
  <c r="K53" i="1" s="1"/>
  <c r="G96" i="1"/>
  <c r="G22" i="1"/>
  <c r="G89" i="1"/>
  <c r="G102" i="1"/>
  <c r="G25" i="1"/>
  <c r="K25" i="1" s="1"/>
  <c r="G90" i="1"/>
  <c r="G88" i="1"/>
  <c r="K88" i="1" s="1"/>
  <c r="G68" i="1"/>
  <c r="K68" i="1" s="1"/>
  <c r="G86" i="1"/>
  <c r="G109" i="1"/>
  <c r="K109" i="1" s="1"/>
  <c r="G118" i="1"/>
  <c r="G30" i="1"/>
  <c r="G84" i="1"/>
  <c r="G81" i="1"/>
  <c r="G144" i="1"/>
  <c r="G82" i="1"/>
  <c r="G133" i="1"/>
  <c r="K133" i="1" s="1"/>
  <c r="G111" i="1"/>
  <c r="K111" i="1" s="1"/>
  <c r="G112" i="1"/>
  <c r="G67" i="1"/>
  <c r="K67" i="1" s="1"/>
  <c r="G21" i="1"/>
  <c r="G66" i="1"/>
  <c r="K66" i="1" s="1"/>
  <c r="G99" i="1"/>
  <c r="K99" i="1" s="1"/>
  <c r="G65" i="1"/>
  <c r="G64" i="1"/>
  <c r="G126" i="1"/>
  <c r="G62" i="1"/>
  <c r="G24" i="1"/>
  <c r="K24" i="1" s="1"/>
  <c r="G98" i="1"/>
  <c r="G16" i="1"/>
  <c r="G74" i="1"/>
  <c r="G45" i="1"/>
  <c r="K45" i="1" s="1"/>
  <c r="G78" i="1"/>
  <c r="G46" i="1"/>
  <c r="G19" i="1"/>
  <c r="K19" i="1" s="1"/>
  <c r="G34" i="1"/>
  <c r="G44" i="1"/>
  <c r="G40" i="1"/>
  <c r="K40" i="1" s="1"/>
  <c r="G143" i="1"/>
  <c r="G141" i="1"/>
  <c r="G103" i="1"/>
  <c r="G100" i="1"/>
  <c r="G35" i="1"/>
  <c r="G125" i="1"/>
  <c r="K125" i="1" s="1"/>
  <c r="G95" i="1"/>
  <c r="G142" i="1"/>
  <c r="K142" i="1" s="1"/>
  <c r="G140" i="1"/>
  <c r="G79" i="1"/>
  <c r="G135" i="1"/>
  <c r="K135" i="1" s="1"/>
  <c r="G148" i="1"/>
  <c r="K148" i="1" s="1"/>
  <c r="G114" i="1"/>
  <c r="G137" i="1"/>
  <c r="G105" i="1"/>
  <c r="G13" i="1"/>
  <c r="G83" i="1"/>
  <c r="K83" i="1" s="1"/>
  <c r="G63" i="1"/>
  <c r="K63" i="1" s="1"/>
  <c r="G139" i="1"/>
  <c r="G39" i="1"/>
  <c r="G123" i="1"/>
  <c r="K123" i="1" s="1"/>
  <c r="G49" i="1"/>
  <c r="K49" i="1" s="1"/>
  <c r="G18" i="1"/>
  <c r="G151" i="1"/>
  <c r="G80" i="1"/>
  <c r="G77" i="1"/>
  <c r="K77" i="1" s="1"/>
  <c r="G146" i="1"/>
  <c r="F154" i="1"/>
  <c r="E154" i="1"/>
  <c r="D154" i="1"/>
  <c r="C154" i="1"/>
  <c r="K128" i="1" l="1"/>
  <c r="K59" i="1"/>
  <c r="K100" i="1"/>
  <c r="K18" i="1"/>
  <c r="K114" i="1"/>
  <c r="K103" i="1"/>
  <c r="K126" i="1"/>
  <c r="K30" i="1"/>
  <c r="K22" i="1"/>
  <c r="K7" i="1"/>
  <c r="K21" i="1"/>
  <c r="K13" i="1"/>
  <c r="K16" i="1"/>
  <c r="K144" i="1"/>
  <c r="K106" i="1"/>
  <c r="K143" i="1"/>
  <c r="K80" i="1"/>
  <c r="K141" i="1"/>
  <c r="K78" i="1"/>
  <c r="K98" i="1"/>
  <c r="K134" i="1"/>
  <c r="K104" i="1"/>
  <c r="K149" i="1"/>
  <c r="K132" i="1"/>
  <c r="K62" i="1"/>
  <c r="K84" i="1"/>
  <c r="K118" i="1"/>
  <c r="K137" i="1"/>
  <c r="K65" i="1"/>
  <c r="K90" i="1"/>
  <c r="K115" i="1"/>
  <c r="K43" i="1"/>
  <c r="K34" i="1"/>
  <c r="K46" i="1"/>
  <c r="K42" i="1"/>
  <c r="K105" i="1"/>
  <c r="K82" i="1"/>
  <c r="K129" i="1"/>
  <c r="K139" i="1"/>
  <c r="K140" i="1"/>
  <c r="K95" i="1"/>
  <c r="K89" i="1"/>
  <c r="K96" i="1"/>
  <c r="K75" i="1"/>
  <c r="K151" i="1"/>
  <c r="K39" i="1"/>
  <c r="K79" i="1"/>
  <c r="K35" i="1"/>
  <c r="K44" i="1"/>
  <c r="K74" i="1"/>
  <c r="K64" i="1"/>
  <c r="K112" i="1"/>
  <c r="K81" i="1"/>
  <c r="K86" i="1"/>
  <c r="K102" i="1"/>
  <c r="K147" i="1"/>
  <c r="K145" i="1"/>
  <c r="K17" i="1"/>
  <c r="K152" i="1"/>
  <c r="K150" i="1"/>
  <c r="K48" i="1"/>
  <c r="G23" i="1"/>
  <c r="K23" i="1" s="1"/>
  <c r="G29" i="1"/>
  <c r="K29" i="1" s="1"/>
  <c r="G31" i="1"/>
  <c r="K31" i="1" s="1"/>
  <c r="G94" i="1"/>
  <c r="K94" i="1" s="1"/>
  <c r="G71" i="1"/>
  <c r="K71" i="1" s="1"/>
  <c r="G91" i="1"/>
  <c r="K91" i="1" s="1"/>
  <c r="G130" i="1"/>
  <c r="K130" i="1" s="1"/>
  <c r="G85" i="1"/>
  <c r="K85" i="1" s="1"/>
  <c r="G113" i="1"/>
  <c r="K146" i="1"/>
  <c r="G120" i="1"/>
  <c r="K120" i="1" s="1"/>
  <c r="G72" i="1"/>
  <c r="K72" i="1" s="1"/>
  <c r="G124" i="1"/>
  <c r="K124" i="1" s="1"/>
  <c r="G73" i="1"/>
  <c r="K73" i="1" s="1"/>
  <c r="G110" i="1"/>
  <c r="K110" i="1" s="1"/>
  <c r="G60" i="1"/>
  <c r="K60" i="1" s="1"/>
  <c r="G116" i="1"/>
  <c r="K116" i="1" s="1"/>
  <c r="G92" i="1"/>
  <c r="K92" i="1" s="1"/>
  <c r="G101" i="1"/>
  <c r="K101" i="1" s="1"/>
  <c r="G156" i="1"/>
  <c r="K156" i="1" s="1"/>
  <c r="G11" i="1"/>
  <c r="K11" i="1" s="1"/>
  <c r="G57" i="1"/>
  <c r="K57" i="1" s="1"/>
  <c r="G8" i="1"/>
  <c r="K8" i="1" s="1"/>
  <c r="G69" i="1"/>
  <c r="K69" i="1" s="1"/>
  <c r="G51" i="1"/>
  <c r="K51" i="1" s="1"/>
  <c r="G10" i="1"/>
  <c r="K10" i="1" s="1"/>
  <c r="G54" i="1"/>
  <c r="K54" i="1" s="1"/>
  <c r="G50" i="1"/>
  <c r="K50" i="1" s="1"/>
  <c r="G97" i="1"/>
  <c r="K97" i="1" s="1"/>
  <c r="G37" i="1"/>
  <c r="K37" i="1" s="1"/>
  <c r="G26" i="1"/>
  <c r="K26" i="1" s="1"/>
  <c r="G52" i="1"/>
  <c r="K52" i="1" s="1"/>
  <c r="G12" i="1"/>
  <c r="K12" i="1" s="1"/>
  <c r="G32" i="1"/>
  <c r="K32" i="1" s="1"/>
  <c r="G61" i="1"/>
  <c r="K61" i="1" s="1"/>
  <c r="G41" i="1"/>
  <c r="K41" i="1" s="1"/>
  <c r="G28" i="1"/>
  <c r="K28" i="1" s="1"/>
  <c r="G121" i="1"/>
  <c r="K121" i="1" s="1"/>
  <c r="G14" i="1"/>
  <c r="K14" i="1" s="1"/>
  <c r="G5" i="1"/>
  <c r="K5" i="1" s="1"/>
  <c r="G70" i="1"/>
  <c r="K70" i="1" s="1"/>
  <c r="G56" i="1"/>
  <c r="K56" i="1" s="1"/>
  <c r="G47" i="1"/>
  <c r="K47" i="1" s="1"/>
  <c r="G131" i="1"/>
  <c r="K131" i="1" s="1"/>
  <c r="G107" i="1"/>
  <c r="K107" i="1" s="1"/>
  <c r="G27" i="1"/>
  <c r="K27" i="1" s="1"/>
  <c r="G58" i="1"/>
  <c r="K58" i="1" s="1"/>
  <c r="G9" i="1"/>
  <c r="K9" i="1" s="1"/>
  <c r="G127" i="1"/>
  <c r="K127" i="1" s="1"/>
  <c r="G93" i="1"/>
  <c r="K93" i="1" s="1"/>
  <c r="G76" i="1"/>
  <c r="K76" i="1" s="1"/>
  <c r="G55" i="1"/>
  <c r="K55" i="1" s="1"/>
  <c r="G87" i="1"/>
  <c r="K87" i="1" s="1"/>
  <c r="G119" i="1"/>
  <c r="K119" i="1" s="1"/>
  <c r="J154" i="1" l="1"/>
  <c r="G154" i="1"/>
  <c r="K113" i="1"/>
  <c r="K154" i="1" s="1"/>
  <c r="K158" i="1" s="1"/>
</calcChain>
</file>

<file path=xl/sharedStrings.xml><?xml version="1.0" encoding="utf-8"?>
<sst xmlns="http://schemas.openxmlformats.org/spreadsheetml/2006/main" count="168" uniqueCount="166">
  <si>
    <t>District No.</t>
  </si>
  <si>
    <t>District Name</t>
  </si>
  <si>
    <t xml:space="preserve">TOTAL Need </t>
  </si>
  <si>
    <t>Other Revenue Local Effort</t>
  </si>
  <si>
    <t>1st Half
Local Effort
(Pay 2019)</t>
  </si>
  <si>
    <t>Excess Cash Balance Penalty</t>
  </si>
  <si>
    <t>1st Half
 State Aid</t>
  </si>
  <si>
    <t>2nd Half
Local Effort
(Pay 2020)</t>
  </si>
  <si>
    <t>Gaming Revenue Adjustment</t>
  </si>
  <si>
    <t>2nd Half
 State Aid</t>
  </si>
  <si>
    <t xml:space="preserve">ESTIMATED 
FY2020
State Aid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</si>
  <si>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</si>
  <si>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</si>
  <si>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</si>
  <si>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</si>
  <si>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</si>
  <si>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</si>
  <si>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</si>
  <si>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</si>
  <si>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</si>
  <si>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</si>
  <si>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</si>
  <si>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</si>
  <si>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</si>
  <si>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</si>
  <si>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</si>
  <si>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</si>
  <si>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</si>
  <si>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</si>
  <si>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</si>
  <si>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</si>
  <si>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</si>
  <si>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</si>
  <si>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</si>
  <si>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</si>
  <si>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</si>
  <si>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</si>
  <si>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</si>
  <si>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</si>
  <si>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</si>
  <si>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</si>
  <si>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</si>
  <si>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</si>
  <si>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</si>
  <si>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</si>
  <si>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</si>
  <si>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</si>
  <si>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</si>
  <si>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</si>
  <si>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</si>
  <si>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</si>
  <si>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</si>
  <si>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</si>
  <si>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</si>
  <si>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</si>
  <si>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</si>
  <si>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</si>
  <si>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</si>
  <si>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</si>
  <si>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</si>
  <si>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</si>
  <si>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</si>
  <si>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</si>
  <si>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</si>
  <si>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</si>
  <si>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</si>
  <si>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</si>
  <si>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</si>
  <si>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</si>
  <si>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</si>
  <si>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</si>
  <si>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</si>
  <si>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</si>
  <si>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</si>
  <si>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</si>
  <si>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</si>
  <si>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</si>
  <si>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</si>
  <si>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</si>
  <si>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</si>
  <si>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</si>
  <si>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</si>
  <si>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</si>
  <si>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</si>
  <si>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</si>
  <si>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</si>
  <si>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</si>
  <si>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</si>
  <si>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</si>
  <si>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</si>
  <si>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</si>
  <si>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</si>
  <si>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</si>
  <si>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</si>
  <si>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</si>
  <si>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</si>
  <si>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</si>
  <si>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</si>
  <si>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</si>
  <si>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</si>
  <si>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</si>
  <si>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</si>
  <si>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</si>
  <si>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</si>
  <si>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</si>
  <si>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</si>
  <si>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</si>
  <si>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</si>
  <si>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</si>
  <si>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</si>
  <si>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</si>
  <si>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</si>
  <si>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</si>
  <si>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</si>
  <si>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</si>
  <si>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</si>
  <si>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</si>
  <si>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</si>
  <si>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</si>
  <si>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</si>
  <si>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</si>
  <si>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</si>
  <si>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</si>
  <si>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</si>
  <si>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</si>
  <si>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</si>
  <si>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</si>
  <si>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</si>
  <si>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</si>
  <si>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</si>
  <si>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</si>
  <si>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</si>
  <si>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</si>
  <si>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</si>
  <si>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</si>
  <si>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</si>
  <si>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</si>
  <si>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</si>
  <si>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</si>
  <si>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</si>
  <si>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</si>
  <si>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</si>
  <si>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</si>
  <si>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</si>
  <si>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</si>
  <si>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</si>
  <si>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</si>
  <si>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</si>
  <si>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</si>
  <si>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</si>
  <si>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</si>
  <si>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</si>
  <si>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</si>
  <si>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</si>
  <si>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</si>
  <si>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</si>
  <si>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</si>
  <si>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</si>
  <si>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</si>
  <si>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</si>
  <si>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</si>
  <si>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</si>
  <si>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Total State Aid</t>
  </si>
  <si>
    <t>as of 7/10/2019</t>
  </si>
  <si>
    <t>FY2020  General State Aid</t>
  </si>
  <si>
    <t>Questions - contact Office of State Aid and School Finance (605) 773-3248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</si>
</sst>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rgb="FF002060"/>
      <name val="Ebrima"/>
    </font>
    <font>
      <sz val="9"/>
      <name val="Ebrima"/>
    </font>
    <font>
      <sz val="10"/>
      <color rgb="FF002060"/>
      <name val="Ebrima"/>
    </font>
    <font>
      <b/>
      <sz val="14"/>
      <color rgb="FF002060"/>
      <name val="Ebri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 applyBorder="1" applyAlignment="1"/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Fill="1" applyBorder="1"/>
    <xf numFmtId="5" fontId="2" fillId="0" borderId="2" xfId="0" applyNumberFormat="1" applyFont="1" applyFill="1" applyBorder="1"/>
    <xf numFmtId="6" fontId="2" fillId="0" borderId="2" xfId="0" applyNumberFormat="1" applyFont="1" applyFill="1" applyBorder="1"/>
    <xf numFmtId="5" fontId="2" fillId="0" borderId="2" xfId="0" applyNumberFormat="1" applyFont="1" applyFill="1" applyBorder="1" applyAlignment="1">
      <alignment horizontal="right"/>
    </xf>
    <xf numFmtId="5" fontId="3" fillId="0" borderId="2" xfId="0" applyNumberFormat="1" applyFont="1" applyFill="1" applyBorder="1"/>
    <xf numFmtId="0" fontId="2" fillId="0" borderId="0" xfId="0" applyFont="1" applyFill="1" applyBorder="1"/>
    <xf numFmtId="0" fontId="2" fillId="0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5" fontId="2" fillId="2" borderId="0" xfId="0" applyNumberFormat="1" applyFont="1" applyFill="1" applyBorder="1"/>
    <xf numFmtId="6" fontId="2" fillId="2" borderId="0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3" fontId="2" fillId="3" borderId="4" xfId="0" applyNumberFormat="1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left" vertical="center" wrapText="1"/>
    </xf>
    <xf numFmtId="5" fontId="2" fillId="3" borderId="5" xfId="0" applyNumberFormat="1" applyFont="1" applyFill="1" applyBorder="1" applyAlignment="1">
      <alignment vertical="center" wrapText="1"/>
    </xf>
    <xf numFmtId="6" fontId="2" fillId="3" borderId="5" xfId="0" applyNumberFormat="1" applyFont="1" applyFill="1" applyBorder="1" applyAlignment="1">
      <alignment vertical="center" wrapText="1"/>
    </xf>
    <xf numFmtId="5" fontId="3" fillId="3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left" wrapText="1"/>
    </xf>
    <xf numFmtId="5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/>
    <xf numFmtId="5" fontId="4" fillId="2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5" fontId="2" fillId="0" borderId="0" xfId="0" applyNumberFormat="1" applyFont="1" applyFill="1" applyBorder="1"/>
    <xf numFmtId="0" fontId="3" fillId="0" borderId="0" xfId="0" applyFont="1" applyFill="1" applyBorder="1"/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4" fillId="0" borderId="0" xfId="1" applyFont="1" applyFill="1" applyBorder="1"/>
    <xf numFmtId="5" fontId="4" fillId="0" borderId="0" xfId="1" applyNumberFormat="1" applyFont="1" applyFill="1" applyBorder="1"/>
    <xf numFmtId="164" fontId="4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5" fontId="2" fillId="4" borderId="1" xfId="0" applyNumberFormat="1" applyFont="1" applyFill="1" applyBorder="1" applyAlignment="1">
      <alignment horizontal="center" wrapText="1"/>
    </xf>
    <xf numFmtId="6" fontId="3" fillId="0" borderId="2" xfId="0" applyNumberFormat="1" applyFont="1" applyFill="1" applyBorder="1"/>
    <xf numFmtId="3" fontId="2" fillId="2" borderId="3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3B31E67E-77BF-4FC3-B833-AEDC12BE7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</xdr:colOff>
      <xdr:row>0</xdr:row>
      <xdr:rowOff>51954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6463F283-1349-41C6-98B1-6A47B216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546" y="51954"/>
          <a:ext cx="2105024" cy="5188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7B48-E6B4-44DC-8FAB-48D60F023696}">
  <sheetPr>
    <pageSetUpPr fitToPage="1"/>
  </sheetPr>
  <dimension ref="A1:N161"/>
  <sheetViews>
    <sheetView showGridLines="0" tabSelected="1" zoomScale="110" zoomScaleNormal="11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K156" sqref="K156"/>
    </sheetView>
  </sheetViews>
  <sheetFormatPr defaultColWidth="9.140625" defaultRowHeight="12" x14ac:dyDescent="0.2"/>
  <cols>
    <col min="1" max="1" width="6.42578125" style="29" bestFit="1" customWidth="1"/>
    <col min="2" max="2" width="20.7109375" style="29" bestFit="1" customWidth="1"/>
    <col min="3" max="3" width="12.28515625" style="30" customWidth="1"/>
    <col min="4" max="4" width="10.140625" style="31" customWidth="1"/>
    <col min="5" max="5" width="11.140625" style="31" bestFit="1" customWidth="1"/>
    <col min="6" max="6" width="10" style="8" bestFit="1" customWidth="1"/>
    <col min="7" max="7" width="11.140625" style="8" bestFit="1" customWidth="1"/>
    <col min="8" max="8" width="11.140625" style="8" customWidth="1"/>
    <col min="9" max="9" width="9.140625" style="32" hidden="1" customWidth="1"/>
    <col min="10" max="10" width="12" style="8" customWidth="1"/>
    <col min="11" max="11" width="12.7109375" style="8" customWidth="1"/>
    <col min="12" max="16384" width="9.140625" style="8"/>
  </cols>
  <sheetData>
    <row r="1" spans="1:14" s="35" customFormat="1" ht="20.25" x14ac:dyDescent="0.35">
      <c r="A1" s="33"/>
      <c r="B1" s="34" t="s">
        <v>164</v>
      </c>
      <c r="D1" s="36"/>
      <c r="I1" s="37"/>
      <c r="M1" s="37"/>
      <c r="N1" s="37"/>
    </row>
    <row r="2" spans="1:14" s="35" customFormat="1" ht="14.25" x14ac:dyDescent="0.25">
      <c r="A2" s="33"/>
      <c r="B2" s="38" t="s">
        <v>163</v>
      </c>
      <c r="D2" s="36"/>
      <c r="I2" s="37"/>
      <c r="M2" s="37"/>
      <c r="N2" s="37"/>
    </row>
    <row r="3" spans="1:14" s="35" customFormat="1" ht="14.25" x14ac:dyDescent="0.25">
      <c r="A3" s="33"/>
      <c r="B3" s="33"/>
      <c r="D3" s="36"/>
      <c r="I3" s="37"/>
      <c r="M3" s="37"/>
      <c r="N3" s="37"/>
    </row>
    <row r="4" spans="1:14" s="1" customFormat="1" ht="48" x14ac:dyDescent="0.2">
      <c r="A4" s="39" t="s">
        <v>0</v>
      </c>
      <c r="B4" s="40" t="s">
        <v>1</v>
      </c>
      <c r="C4" s="40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</row>
    <row r="5" spans="1:14" x14ac:dyDescent="0.2">
      <c r="A5" s="2">
        <v>6001</v>
      </c>
      <c r="B5" s="2" t="s">
        <v>24</v>
      </c>
      <c r="C5" s="3">
        <v>26272178.774408534</v>
      </c>
      <c r="D5" s="4">
        <v>461856.41000000003</v>
      </c>
      <c r="E5" s="4">
        <v>4994634</v>
      </c>
      <c r="F5" s="5">
        <v>0</v>
      </c>
      <c r="G5" s="6">
        <f t="shared" ref="G5:G36" si="0">IF(((0.5*C5)-(0.5*D5)-(0.5*F5)-E5)&lt;0,0,ROUND((0.5*C5)-(0.5*D5)-(0.5*F5)-E5,0))</f>
        <v>7910527</v>
      </c>
      <c r="H5" s="4"/>
      <c r="I5" s="4"/>
      <c r="J5" s="6">
        <v>12905161</v>
      </c>
      <c r="K5" s="4">
        <f t="shared" ref="K5:K36" si="1">G5+J5</f>
        <v>20815688</v>
      </c>
    </row>
    <row r="6" spans="1:14" ht="13.5" customHeight="1" x14ac:dyDescent="0.2">
      <c r="A6" s="2">
        <v>58003</v>
      </c>
      <c r="B6" s="2" t="s">
        <v>142</v>
      </c>
      <c r="C6" s="3">
        <v>1758528.716398034</v>
      </c>
      <c r="D6" s="4">
        <v>71937.547999999981</v>
      </c>
      <c r="E6" s="4">
        <v>1196646</v>
      </c>
      <c r="F6" s="5">
        <v>0</v>
      </c>
      <c r="G6" s="6">
        <f t="shared" si="0"/>
        <v>0</v>
      </c>
      <c r="H6" s="4"/>
      <c r="I6" s="4"/>
      <c r="J6" s="6">
        <v>843296</v>
      </c>
      <c r="K6" s="4">
        <f t="shared" si="1"/>
        <v>843296</v>
      </c>
    </row>
    <row r="7" spans="1:14" ht="13.5" customHeight="1" x14ac:dyDescent="0.2">
      <c r="A7" s="2">
        <v>61001</v>
      </c>
      <c r="B7" s="2" t="s">
        <v>149</v>
      </c>
      <c r="C7" s="3">
        <v>2181919.5546287117</v>
      </c>
      <c r="D7" s="4">
        <v>6997.237999999983</v>
      </c>
      <c r="E7" s="4">
        <v>456227</v>
      </c>
      <c r="F7" s="5">
        <v>0</v>
      </c>
      <c r="G7" s="6">
        <f t="shared" si="0"/>
        <v>631234</v>
      </c>
      <c r="H7" s="4"/>
      <c r="I7" s="4"/>
      <c r="J7" s="6">
        <v>1087461</v>
      </c>
      <c r="K7" s="4">
        <f t="shared" si="1"/>
        <v>1718695</v>
      </c>
    </row>
    <row r="8" spans="1:14" ht="13.5" customHeight="1" x14ac:dyDescent="0.2">
      <c r="A8" s="2">
        <v>11001</v>
      </c>
      <c r="B8" s="2" t="s">
        <v>33</v>
      </c>
      <c r="C8" s="3">
        <v>2135430.1218549665</v>
      </c>
      <c r="D8" s="4">
        <v>35270.261999999973</v>
      </c>
      <c r="E8" s="4">
        <v>349451</v>
      </c>
      <c r="F8" s="5">
        <v>0</v>
      </c>
      <c r="G8" s="6">
        <f t="shared" si="0"/>
        <v>700629</v>
      </c>
      <c r="H8" s="4"/>
      <c r="I8" s="4"/>
      <c r="J8" s="6">
        <v>1050080</v>
      </c>
      <c r="K8" s="4">
        <f t="shared" si="1"/>
        <v>1750709</v>
      </c>
    </row>
    <row r="9" spans="1:14" ht="13.5" customHeight="1" x14ac:dyDescent="0.2">
      <c r="A9" s="2">
        <v>38001</v>
      </c>
      <c r="B9" s="2" t="s">
        <v>88</v>
      </c>
      <c r="C9" s="3">
        <v>1810423.4182919543</v>
      </c>
      <c r="D9" s="4">
        <v>11629.73000000001</v>
      </c>
      <c r="E9" s="4">
        <v>503347</v>
      </c>
      <c r="F9" s="5">
        <v>0</v>
      </c>
      <c r="G9" s="6">
        <f t="shared" si="0"/>
        <v>396050</v>
      </c>
      <c r="H9" s="4"/>
      <c r="I9" s="4"/>
      <c r="J9" s="6">
        <v>899397</v>
      </c>
      <c r="K9" s="4">
        <f t="shared" si="1"/>
        <v>1295447</v>
      </c>
    </row>
    <row r="10" spans="1:14" ht="13.5" customHeight="1" x14ac:dyDescent="0.2">
      <c r="A10" s="2">
        <v>21001</v>
      </c>
      <c r="B10" s="2" t="s">
        <v>57</v>
      </c>
      <c r="C10" s="3">
        <v>1228197.8429510351</v>
      </c>
      <c r="D10" s="4">
        <v>29601.343999999997</v>
      </c>
      <c r="E10" s="4">
        <v>200633</v>
      </c>
      <c r="F10" s="5">
        <v>0</v>
      </c>
      <c r="G10" s="6">
        <f t="shared" si="0"/>
        <v>398665</v>
      </c>
      <c r="H10" s="4"/>
      <c r="I10" s="4"/>
      <c r="J10" s="6">
        <v>599298</v>
      </c>
      <c r="K10" s="4">
        <f t="shared" si="1"/>
        <v>997963</v>
      </c>
    </row>
    <row r="11" spans="1:14" ht="13.5" customHeight="1" x14ac:dyDescent="0.2">
      <c r="A11" s="2">
        <v>4001</v>
      </c>
      <c r="B11" s="2" t="s">
        <v>17</v>
      </c>
      <c r="C11" s="3">
        <v>1601960.5891473754</v>
      </c>
      <c r="D11" s="4">
        <v>7485.2099999999991</v>
      </c>
      <c r="E11" s="4">
        <v>220942</v>
      </c>
      <c r="F11" s="5">
        <v>0</v>
      </c>
      <c r="G11" s="6">
        <f t="shared" si="0"/>
        <v>576296</v>
      </c>
      <c r="H11" s="4"/>
      <c r="I11" s="4"/>
      <c r="J11" s="6">
        <v>797238</v>
      </c>
      <c r="K11" s="4">
        <f t="shared" si="1"/>
        <v>1373534</v>
      </c>
    </row>
    <row r="12" spans="1:14" ht="13.5" customHeight="1" x14ac:dyDescent="0.2">
      <c r="A12" s="2">
        <v>49001</v>
      </c>
      <c r="B12" s="2" t="s">
        <v>113</v>
      </c>
      <c r="C12" s="3">
        <v>2980708.5909728049</v>
      </c>
      <c r="D12" s="4">
        <v>3203.5059999999939</v>
      </c>
      <c r="E12" s="4">
        <v>351752</v>
      </c>
      <c r="F12" s="5">
        <v>0</v>
      </c>
      <c r="G12" s="6">
        <f t="shared" si="0"/>
        <v>1137001</v>
      </c>
      <c r="H12" s="4"/>
      <c r="I12" s="4"/>
      <c r="J12" s="6">
        <v>1488753</v>
      </c>
      <c r="K12" s="4">
        <f t="shared" si="1"/>
        <v>2625754</v>
      </c>
    </row>
    <row r="13" spans="1:14" ht="13.5" customHeight="1" x14ac:dyDescent="0.2">
      <c r="A13" s="2">
        <v>9001</v>
      </c>
      <c r="B13" s="2" t="s">
        <v>30</v>
      </c>
      <c r="C13" s="3">
        <v>7955552.479502188</v>
      </c>
      <c r="D13" s="4">
        <v>100093.07999999999</v>
      </c>
      <c r="E13" s="4">
        <v>1115408</v>
      </c>
      <c r="F13" s="5">
        <v>0</v>
      </c>
      <c r="G13" s="6">
        <f t="shared" si="0"/>
        <v>2812322</v>
      </c>
      <c r="H13" s="4"/>
      <c r="I13" s="4"/>
      <c r="J13" s="6">
        <v>3927730</v>
      </c>
      <c r="K13" s="4">
        <f t="shared" si="1"/>
        <v>6740052</v>
      </c>
    </row>
    <row r="14" spans="1:14" ht="13.5" customHeight="1" x14ac:dyDescent="0.2">
      <c r="A14" s="2">
        <v>3001</v>
      </c>
      <c r="B14" s="2" t="s">
        <v>16</v>
      </c>
      <c r="C14" s="3">
        <v>2942709.0016422127</v>
      </c>
      <c r="D14" s="4">
        <v>86947.047999999981</v>
      </c>
      <c r="E14" s="4">
        <v>220843</v>
      </c>
      <c r="F14" s="5">
        <v>0</v>
      </c>
      <c r="G14" s="6">
        <f t="shared" si="0"/>
        <v>1207038</v>
      </c>
      <c r="H14" s="4"/>
      <c r="I14" s="4"/>
      <c r="J14" s="6">
        <v>1427881</v>
      </c>
      <c r="K14" s="4">
        <f t="shared" si="1"/>
        <v>2634919</v>
      </c>
    </row>
    <row r="15" spans="1:14" ht="13.5" customHeight="1" x14ac:dyDescent="0.2">
      <c r="A15" s="2">
        <v>61002</v>
      </c>
      <c r="B15" s="2" t="s">
        <v>150</v>
      </c>
      <c r="C15" s="3">
        <v>3904300.4743663403</v>
      </c>
      <c r="D15" s="4">
        <v>58466.654000000024</v>
      </c>
      <c r="E15" s="4">
        <v>689903</v>
      </c>
      <c r="F15" s="5">
        <v>0</v>
      </c>
      <c r="G15" s="6">
        <f t="shared" si="0"/>
        <v>1233014</v>
      </c>
      <c r="H15" s="4"/>
      <c r="I15" s="4"/>
      <c r="J15" s="6">
        <v>1922917</v>
      </c>
      <c r="K15" s="4">
        <f t="shared" si="1"/>
        <v>3155931</v>
      </c>
    </row>
    <row r="16" spans="1:14" ht="13.5" customHeight="1" x14ac:dyDescent="0.2">
      <c r="A16" s="2">
        <v>25001</v>
      </c>
      <c r="B16" s="2" t="s">
        <v>66</v>
      </c>
      <c r="C16" s="3">
        <v>648315.57692430005</v>
      </c>
      <c r="D16" s="4">
        <v>14539.016000000007</v>
      </c>
      <c r="E16" s="4">
        <v>205341</v>
      </c>
      <c r="F16" s="5">
        <v>0</v>
      </c>
      <c r="G16" s="6">
        <f t="shared" si="0"/>
        <v>111547</v>
      </c>
      <c r="H16" s="4"/>
      <c r="I16" s="4"/>
      <c r="J16" s="6">
        <v>316888</v>
      </c>
      <c r="K16" s="4">
        <f t="shared" si="1"/>
        <v>428435</v>
      </c>
    </row>
    <row r="17" spans="1:11" ht="13.5" customHeight="1" x14ac:dyDescent="0.2">
      <c r="A17" s="2">
        <v>52001</v>
      </c>
      <c r="B17" s="2" t="s">
        <v>127</v>
      </c>
      <c r="C17" s="3">
        <v>1080525.9615405002</v>
      </c>
      <c r="D17" s="4">
        <v>27674.357999999993</v>
      </c>
      <c r="E17" s="4">
        <v>328057</v>
      </c>
      <c r="F17" s="5">
        <v>0</v>
      </c>
      <c r="G17" s="6">
        <f t="shared" si="0"/>
        <v>198369</v>
      </c>
      <c r="H17" s="4"/>
      <c r="I17" s="4"/>
      <c r="J17" s="6">
        <v>526426</v>
      </c>
      <c r="K17" s="4">
        <f t="shared" si="1"/>
        <v>724795</v>
      </c>
    </row>
    <row r="18" spans="1:11" ht="13.5" customHeight="1" x14ac:dyDescent="0.2">
      <c r="A18" s="2">
        <v>4002</v>
      </c>
      <c r="B18" s="2" t="s">
        <v>18</v>
      </c>
      <c r="C18" s="3">
        <v>3263221.7020329433</v>
      </c>
      <c r="D18" s="4">
        <v>50233.620000000024</v>
      </c>
      <c r="E18" s="4">
        <v>560091</v>
      </c>
      <c r="F18" s="5">
        <v>0</v>
      </c>
      <c r="G18" s="6">
        <f t="shared" si="0"/>
        <v>1046403</v>
      </c>
      <c r="H18" s="4"/>
      <c r="I18" s="4"/>
      <c r="J18" s="6">
        <v>1606494</v>
      </c>
      <c r="K18" s="4">
        <f t="shared" si="1"/>
        <v>2652897</v>
      </c>
    </row>
    <row r="19" spans="1:11" ht="13.5" customHeight="1" x14ac:dyDescent="0.2">
      <c r="A19" s="2">
        <v>22001</v>
      </c>
      <c r="B19" s="2" t="s">
        <v>59</v>
      </c>
      <c r="C19" s="3">
        <v>799589.21153997013</v>
      </c>
      <c r="D19" s="4">
        <v>39086.434000000001</v>
      </c>
      <c r="E19" s="4">
        <v>267137</v>
      </c>
      <c r="F19" s="5">
        <v>0</v>
      </c>
      <c r="G19" s="6">
        <f t="shared" si="0"/>
        <v>113114</v>
      </c>
      <c r="H19" s="4"/>
      <c r="I19" s="4"/>
      <c r="J19" s="6">
        <v>380251</v>
      </c>
      <c r="K19" s="4">
        <f t="shared" si="1"/>
        <v>493365</v>
      </c>
    </row>
    <row r="20" spans="1:11" ht="13.5" customHeight="1" x14ac:dyDescent="0.2">
      <c r="A20" s="2">
        <v>49002</v>
      </c>
      <c r="B20" s="2" t="s">
        <v>114</v>
      </c>
      <c r="C20" s="3">
        <v>24015049.670558125</v>
      </c>
      <c r="D20" s="4">
        <v>352969</v>
      </c>
      <c r="E20" s="4">
        <v>4069397</v>
      </c>
      <c r="F20" s="5">
        <v>0</v>
      </c>
      <c r="G20" s="6">
        <f t="shared" si="0"/>
        <v>7761643</v>
      </c>
      <c r="H20" s="4"/>
      <c r="I20" s="4"/>
      <c r="J20" s="6">
        <v>11831040</v>
      </c>
      <c r="K20" s="4">
        <f t="shared" si="1"/>
        <v>19592683</v>
      </c>
    </row>
    <row r="21" spans="1:11" ht="13.5" customHeight="1" x14ac:dyDescent="0.2">
      <c r="A21" s="2">
        <v>30003</v>
      </c>
      <c r="B21" s="2" t="s">
        <v>77</v>
      </c>
      <c r="C21" s="3">
        <v>2239062.2459571958</v>
      </c>
      <c r="D21" s="4">
        <v>7561.7820000000211</v>
      </c>
      <c r="E21" s="4">
        <v>433451</v>
      </c>
      <c r="F21" s="5">
        <v>0</v>
      </c>
      <c r="G21" s="6">
        <f t="shared" si="0"/>
        <v>682299</v>
      </c>
      <c r="H21" s="4"/>
      <c r="I21" s="4"/>
      <c r="J21" s="6">
        <v>1115750</v>
      </c>
      <c r="K21" s="4">
        <f t="shared" si="1"/>
        <v>1798049</v>
      </c>
    </row>
    <row r="22" spans="1:11" ht="13.5" customHeight="1" x14ac:dyDescent="0.2">
      <c r="A22" s="2">
        <v>45004</v>
      </c>
      <c r="B22" s="2" t="s">
        <v>107</v>
      </c>
      <c r="C22" s="3">
        <v>2680005.687034959</v>
      </c>
      <c r="D22" s="4">
        <v>121.34200000000419</v>
      </c>
      <c r="E22" s="4">
        <v>957568</v>
      </c>
      <c r="F22" s="5">
        <v>0</v>
      </c>
      <c r="G22" s="6">
        <f t="shared" si="0"/>
        <v>382374</v>
      </c>
      <c r="H22" s="4"/>
      <c r="I22" s="4"/>
      <c r="J22" s="6">
        <v>1339942</v>
      </c>
      <c r="K22" s="4">
        <f t="shared" si="1"/>
        <v>1722316</v>
      </c>
    </row>
    <row r="23" spans="1:11" ht="13.5" customHeight="1" x14ac:dyDescent="0.2">
      <c r="A23" s="2">
        <v>5001</v>
      </c>
      <c r="B23" s="2" t="s">
        <v>20</v>
      </c>
      <c r="C23" s="3">
        <v>20019985.015422385</v>
      </c>
      <c r="D23" s="4">
        <v>229311.87</v>
      </c>
      <c r="E23" s="4">
        <v>3952716</v>
      </c>
      <c r="F23" s="5">
        <v>0</v>
      </c>
      <c r="G23" s="6">
        <f t="shared" si="0"/>
        <v>5942621</v>
      </c>
      <c r="H23" s="4"/>
      <c r="I23" s="4"/>
      <c r="J23" s="6">
        <v>9895337</v>
      </c>
      <c r="K23" s="4">
        <f t="shared" si="1"/>
        <v>15837958</v>
      </c>
    </row>
    <row r="24" spans="1:11" ht="13.5" customHeight="1" x14ac:dyDescent="0.2">
      <c r="A24" s="2">
        <v>26002</v>
      </c>
      <c r="B24" s="2" t="s">
        <v>68</v>
      </c>
      <c r="C24" s="3">
        <v>1565206.3311203951</v>
      </c>
      <c r="D24" s="4">
        <v>2602.5479999999952</v>
      </c>
      <c r="E24" s="4">
        <v>228077</v>
      </c>
      <c r="F24" s="5">
        <v>0</v>
      </c>
      <c r="G24" s="6">
        <f t="shared" si="0"/>
        <v>553225</v>
      </c>
      <c r="H24" s="4"/>
      <c r="I24" s="4"/>
      <c r="J24" s="6">
        <v>781302</v>
      </c>
      <c r="K24" s="4">
        <f t="shared" si="1"/>
        <v>1334527</v>
      </c>
    </row>
    <row r="25" spans="1:11" ht="13.5" customHeight="1" x14ac:dyDescent="0.2">
      <c r="A25" s="2">
        <v>43001</v>
      </c>
      <c r="B25" s="2" t="s">
        <v>102</v>
      </c>
      <c r="C25" s="3">
        <v>1497111.5870691661</v>
      </c>
      <c r="D25" s="4">
        <v>12895.173999999992</v>
      </c>
      <c r="E25" s="4">
        <v>248405</v>
      </c>
      <c r="F25" s="5">
        <v>0</v>
      </c>
      <c r="G25" s="6">
        <f t="shared" si="0"/>
        <v>493703</v>
      </c>
      <c r="H25" s="4"/>
      <c r="I25" s="4"/>
      <c r="J25" s="6">
        <v>742108</v>
      </c>
      <c r="K25" s="4">
        <f t="shared" si="1"/>
        <v>1235811</v>
      </c>
    </row>
    <row r="26" spans="1:11" ht="13.5" customHeight="1" x14ac:dyDescent="0.2">
      <c r="A26" s="2">
        <v>41001</v>
      </c>
      <c r="B26" s="2" t="s">
        <v>97</v>
      </c>
      <c r="C26" s="3">
        <v>4949074.3974452205</v>
      </c>
      <c r="D26" s="4">
        <v>0</v>
      </c>
      <c r="E26" s="4">
        <v>1017338</v>
      </c>
      <c r="F26" s="5">
        <v>0</v>
      </c>
      <c r="G26" s="6">
        <f t="shared" si="0"/>
        <v>1457199</v>
      </c>
      <c r="H26" s="4"/>
      <c r="I26" s="4"/>
      <c r="J26" s="6">
        <v>2474537</v>
      </c>
      <c r="K26" s="4">
        <f t="shared" si="1"/>
        <v>3931736</v>
      </c>
    </row>
    <row r="27" spans="1:11" ht="13.5" customHeight="1" x14ac:dyDescent="0.2">
      <c r="A27" s="2">
        <v>28001</v>
      </c>
      <c r="B27" s="2" t="s">
        <v>72</v>
      </c>
      <c r="C27" s="3">
        <v>1985762.3354776271</v>
      </c>
      <c r="D27" s="4">
        <v>32679.856</v>
      </c>
      <c r="E27" s="4">
        <v>319904</v>
      </c>
      <c r="F27" s="5">
        <v>0</v>
      </c>
      <c r="G27" s="6">
        <f t="shared" si="0"/>
        <v>656637</v>
      </c>
      <c r="H27" s="4"/>
      <c r="I27" s="4"/>
      <c r="J27" s="6">
        <v>976541</v>
      </c>
      <c r="K27" s="4">
        <f t="shared" si="1"/>
        <v>1633178</v>
      </c>
    </row>
    <row r="28" spans="1:11" ht="13.5" customHeight="1" x14ac:dyDescent="0.2">
      <c r="A28" s="2">
        <v>60001</v>
      </c>
      <c r="B28" s="2" t="s">
        <v>145</v>
      </c>
      <c r="C28" s="3">
        <v>1853564.1194771486</v>
      </c>
      <c r="D28" s="4">
        <v>28251.765999999996</v>
      </c>
      <c r="E28" s="4">
        <v>293815</v>
      </c>
      <c r="F28" s="5">
        <v>0</v>
      </c>
      <c r="G28" s="6">
        <f t="shared" si="0"/>
        <v>618841</v>
      </c>
      <c r="H28" s="4"/>
      <c r="I28" s="4"/>
      <c r="J28" s="6">
        <v>912656</v>
      </c>
      <c r="K28" s="4">
        <f t="shared" si="1"/>
        <v>1531497</v>
      </c>
    </row>
    <row r="29" spans="1:11" ht="13.5" customHeight="1" x14ac:dyDescent="0.2">
      <c r="A29" s="2">
        <v>7001</v>
      </c>
      <c r="B29" s="2" t="s">
        <v>28</v>
      </c>
      <c r="C29" s="3">
        <v>5186524.6153944004</v>
      </c>
      <c r="D29" s="4">
        <v>147623.44999999995</v>
      </c>
      <c r="E29" s="4">
        <v>934058</v>
      </c>
      <c r="F29" s="5">
        <v>0</v>
      </c>
      <c r="G29" s="6">
        <f t="shared" si="0"/>
        <v>1585393</v>
      </c>
      <c r="H29" s="4"/>
      <c r="I29" s="4"/>
      <c r="J29" s="6">
        <v>2519451</v>
      </c>
      <c r="K29" s="4">
        <f t="shared" si="1"/>
        <v>4104844</v>
      </c>
    </row>
    <row r="30" spans="1:11" ht="13.5" customHeight="1" x14ac:dyDescent="0.2">
      <c r="A30" s="2">
        <v>39001</v>
      </c>
      <c r="B30" s="2" t="s">
        <v>91</v>
      </c>
      <c r="C30" s="3">
        <v>3341840.429314062</v>
      </c>
      <c r="D30" s="4">
        <v>28723.963999999978</v>
      </c>
      <c r="E30" s="4">
        <v>554113</v>
      </c>
      <c r="F30" s="5">
        <v>0</v>
      </c>
      <c r="G30" s="6">
        <f t="shared" si="0"/>
        <v>1102445</v>
      </c>
      <c r="H30" s="4"/>
      <c r="I30" s="4"/>
      <c r="J30" s="6">
        <v>1656558</v>
      </c>
      <c r="K30" s="4">
        <f t="shared" si="1"/>
        <v>2759003</v>
      </c>
    </row>
    <row r="31" spans="1:11" ht="13.5" customHeight="1" x14ac:dyDescent="0.2">
      <c r="A31" s="2">
        <v>12002</v>
      </c>
      <c r="B31" s="2" t="s">
        <v>36</v>
      </c>
      <c r="C31" s="3">
        <v>2520414.206753612</v>
      </c>
      <c r="D31" s="4">
        <v>86594.234000000026</v>
      </c>
      <c r="E31" s="4">
        <v>830169</v>
      </c>
      <c r="F31" s="5">
        <v>0</v>
      </c>
      <c r="G31" s="6">
        <f t="shared" si="0"/>
        <v>386741</v>
      </c>
      <c r="H31" s="4"/>
      <c r="I31" s="4"/>
      <c r="J31" s="6">
        <v>1216910</v>
      </c>
      <c r="K31" s="4">
        <f t="shared" si="1"/>
        <v>1603651</v>
      </c>
    </row>
    <row r="32" spans="1:11" ht="13.5" customHeight="1" x14ac:dyDescent="0.2">
      <c r="A32" s="2">
        <v>50005</v>
      </c>
      <c r="B32" s="2" t="s">
        <v>121</v>
      </c>
      <c r="C32" s="3">
        <v>1728491.6413714052</v>
      </c>
      <c r="D32" s="4">
        <v>21311.331999999995</v>
      </c>
      <c r="E32" s="4">
        <v>298144</v>
      </c>
      <c r="F32" s="5">
        <v>0</v>
      </c>
      <c r="G32" s="6">
        <f t="shared" si="0"/>
        <v>555446</v>
      </c>
      <c r="H32" s="4"/>
      <c r="I32" s="4"/>
      <c r="J32" s="6">
        <v>853590</v>
      </c>
      <c r="K32" s="4">
        <f t="shared" si="1"/>
        <v>1409036</v>
      </c>
    </row>
    <row r="33" spans="1:11" ht="13.5" customHeight="1" x14ac:dyDescent="0.2">
      <c r="A33" s="2">
        <v>59003</v>
      </c>
      <c r="B33" s="2" t="s">
        <v>144</v>
      </c>
      <c r="C33" s="3">
        <v>1595853.7278136616</v>
      </c>
      <c r="D33" s="4">
        <v>0</v>
      </c>
      <c r="E33" s="4">
        <v>267465</v>
      </c>
      <c r="F33" s="5">
        <v>0</v>
      </c>
      <c r="G33" s="6">
        <f t="shared" si="0"/>
        <v>530462</v>
      </c>
      <c r="H33" s="4"/>
      <c r="I33" s="4"/>
      <c r="J33" s="6">
        <v>797927</v>
      </c>
      <c r="K33" s="4">
        <f t="shared" si="1"/>
        <v>1328389</v>
      </c>
    </row>
    <row r="34" spans="1:11" ht="13.5" customHeight="1" x14ac:dyDescent="0.2">
      <c r="A34" s="2">
        <v>21003</v>
      </c>
      <c r="B34" s="2" t="s">
        <v>58</v>
      </c>
      <c r="C34" s="3">
        <v>1752227.8463745804</v>
      </c>
      <c r="D34" s="4">
        <v>41229.892000000022</v>
      </c>
      <c r="E34" s="4">
        <v>472145</v>
      </c>
      <c r="F34" s="5">
        <v>0</v>
      </c>
      <c r="G34" s="6">
        <f t="shared" si="0"/>
        <v>383354</v>
      </c>
      <c r="H34" s="4"/>
      <c r="I34" s="4"/>
      <c r="J34" s="6">
        <v>855499</v>
      </c>
      <c r="K34" s="4">
        <f t="shared" si="1"/>
        <v>1238853</v>
      </c>
    </row>
    <row r="35" spans="1:11" ht="13.5" customHeight="1" x14ac:dyDescent="0.2">
      <c r="A35" s="2">
        <v>16001</v>
      </c>
      <c r="B35" s="2" t="s">
        <v>47</v>
      </c>
      <c r="C35" s="3">
        <v>5016521.8641120279</v>
      </c>
      <c r="D35" s="4">
        <v>108047.96999999997</v>
      </c>
      <c r="E35" s="4">
        <v>2155557</v>
      </c>
      <c r="F35" s="5">
        <v>0</v>
      </c>
      <c r="G35" s="6">
        <f t="shared" si="0"/>
        <v>298680</v>
      </c>
      <c r="H35" s="4"/>
      <c r="I35" s="4"/>
      <c r="J35" s="6">
        <v>2454237</v>
      </c>
      <c r="K35" s="4">
        <f t="shared" si="1"/>
        <v>2752917</v>
      </c>
    </row>
    <row r="36" spans="1:11" ht="13.5" customHeight="1" x14ac:dyDescent="0.2">
      <c r="A36" s="2">
        <v>61008</v>
      </c>
      <c r="B36" s="2" t="s">
        <v>152</v>
      </c>
      <c r="C36" s="3">
        <v>7418170.9012960466</v>
      </c>
      <c r="D36" s="4">
        <v>133166.764</v>
      </c>
      <c r="E36" s="4">
        <v>1970584</v>
      </c>
      <c r="F36" s="5">
        <v>0</v>
      </c>
      <c r="G36" s="6">
        <f t="shared" si="0"/>
        <v>1671918</v>
      </c>
      <c r="H36" s="4"/>
      <c r="I36" s="4"/>
      <c r="J36" s="6">
        <v>3642502</v>
      </c>
      <c r="K36" s="4">
        <f t="shared" si="1"/>
        <v>5314420</v>
      </c>
    </row>
    <row r="37" spans="1:11" ht="13.5" customHeight="1" x14ac:dyDescent="0.2">
      <c r="A37" s="2">
        <v>38002</v>
      </c>
      <c r="B37" s="2" t="s">
        <v>89</v>
      </c>
      <c r="C37" s="3">
        <v>2005932.1685235638</v>
      </c>
      <c r="D37" s="4">
        <v>20579.452000000019</v>
      </c>
      <c r="E37" s="4">
        <v>572017</v>
      </c>
      <c r="F37" s="5">
        <v>0</v>
      </c>
      <c r="G37" s="6">
        <f t="shared" ref="G37:G68" si="2">IF(((0.5*C37)-(0.5*D37)-(0.5*F37)-E37)&lt;0,0,ROUND((0.5*C37)-(0.5*D37)-(0.5*F37)-E37,0))</f>
        <v>420659</v>
      </c>
      <c r="H37" s="4"/>
      <c r="I37" s="4"/>
      <c r="J37" s="6">
        <v>992676</v>
      </c>
      <c r="K37" s="4">
        <f t="shared" ref="K37:K68" si="3">G37+J37</f>
        <v>1413335</v>
      </c>
    </row>
    <row r="38" spans="1:11" ht="13.5" customHeight="1" x14ac:dyDescent="0.2">
      <c r="A38" s="2">
        <v>49003</v>
      </c>
      <c r="B38" s="2" t="s">
        <v>115</v>
      </c>
      <c r="C38" s="3">
        <v>5294577.2115484504</v>
      </c>
      <c r="D38" s="4">
        <v>116950.89600000001</v>
      </c>
      <c r="E38" s="4">
        <v>995907</v>
      </c>
      <c r="F38" s="5">
        <v>0</v>
      </c>
      <c r="G38" s="6">
        <f t="shared" si="2"/>
        <v>1592906</v>
      </c>
      <c r="H38" s="4"/>
      <c r="I38" s="4"/>
      <c r="J38" s="6">
        <v>2588813</v>
      </c>
      <c r="K38" s="4">
        <f t="shared" si="3"/>
        <v>4181719</v>
      </c>
    </row>
    <row r="39" spans="1:11" ht="13.5" customHeight="1" x14ac:dyDescent="0.2">
      <c r="A39" s="2">
        <v>5006</v>
      </c>
      <c r="B39" s="2" t="s">
        <v>23</v>
      </c>
      <c r="C39" s="3">
        <v>2407164.9116725177</v>
      </c>
      <c r="D39" s="4">
        <v>175887.75600000005</v>
      </c>
      <c r="E39" s="4">
        <v>551984</v>
      </c>
      <c r="F39" s="5">
        <v>0</v>
      </c>
      <c r="G39" s="6">
        <f t="shared" si="2"/>
        <v>563655</v>
      </c>
      <c r="H39" s="4"/>
      <c r="I39" s="4"/>
      <c r="J39" s="6">
        <v>1115639</v>
      </c>
      <c r="K39" s="4">
        <f t="shared" si="3"/>
        <v>1679294</v>
      </c>
    </row>
    <row r="40" spans="1:11" ht="13.5" customHeight="1" x14ac:dyDescent="0.2">
      <c r="A40" s="2">
        <v>19004</v>
      </c>
      <c r="B40" s="2" t="s">
        <v>54</v>
      </c>
      <c r="C40" s="3">
        <v>2965475.3179679159</v>
      </c>
      <c r="D40" s="4">
        <v>104002.32280000011</v>
      </c>
      <c r="E40" s="4">
        <v>886955</v>
      </c>
      <c r="F40" s="5">
        <v>0</v>
      </c>
      <c r="G40" s="6">
        <f t="shared" si="2"/>
        <v>543781</v>
      </c>
      <c r="H40" s="4"/>
      <c r="I40" s="4"/>
      <c r="J40" s="6">
        <v>1430736</v>
      </c>
      <c r="K40" s="4">
        <f t="shared" si="3"/>
        <v>1974517</v>
      </c>
    </row>
    <row r="41" spans="1:11" ht="13.5" customHeight="1" x14ac:dyDescent="0.2">
      <c r="A41" s="2">
        <v>56002</v>
      </c>
      <c r="B41" s="2" t="s">
        <v>137</v>
      </c>
      <c r="C41" s="3">
        <v>1262414.4983998176</v>
      </c>
      <c r="D41" s="4">
        <v>1762.7820000000211</v>
      </c>
      <c r="E41" s="4">
        <v>463187</v>
      </c>
      <c r="F41" s="5">
        <v>0</v>
      </c>
      <c r="G41" s="6">
        <f t="shared" si="2"/>
        <v>167139</v>
      </c>
      <c r="H41" s="4"/>
      <c r="I41" s="4"/>
      <c r="J41" s="6">
        <v>630326</v>
      </c>
      <c r="K41" s="4">
        <f t="shared" si="3"/>
        <v>797465</v>
      </c>
    </row>
    <row r="42" spans="1:11" ht="13.5" customHeight="1" x14ac:dyDescent="0.2">
      <c r="A42" s="2">
        <v>51001</v>
      </c>
      <c r="B42" s="2" t="s">
        <v>122</v>
      </c>
      <c r="C42" s="3">
        <v>17583759.147469074</v>
      </c>
      <c r="D42" s="4">
        <v>120195.47599999997</v>
      </c>
      <c r="E42" s="4">
        <v>1362062</v>
      </c>
      <c r="F42" s="5">
        <v>0</v>
      </c>
      <c r="G42" s="6">
        <f t="shared" si="2"/>
        <v>7369720</v>
      </c>
      <c r="H42" s="4"/>
      <c r="I42" s="4"/>
      <c r="J42" s="6">
        <v>8731782</v>
      </c>
      <c r="K42" s="4">
        <f t="shared" si="3"/>
        <v>16101502</v>
      </c>
    </row>
    <row r="43" spans="1:11" ht="13.5" customHeight="1" x14ac:dyDescent="0.2">
      <c r="A43" s="2">
        <v>64002</v>
      </c>
      <c r="B43" s="2" t="s">
        <v>157</v>
      </c>
      <c r="C43" s="3">
        <v>2383483.1408485444</v>
      </c>
      <c r="D43" s="4">
        <v>0</v>
      </c>
      <c r="E43" s="4">
        <v>174651</v>
      </c>
      <c r="F43" s="5">
        <v>0</v>
      </c>
      <c r="G43" s="6">
        <f t="shared" si="2"/>
        <v>1017091</v>
      </c>
      <c r="H43" s="4"/>
      <c r="I43" s="4"/>
      <c r="J43" s="6">
        <v>1191742</v>
      </c>
      <c r="K43" s="4">
        <f t="shared" si="3"/>
        <v>2208833</v>
      </c>
    </row>
    <row r="44" spans="1:11" ht="13.5" customHeight="1" x14ac:dyDescent="0.2">
      <c r="A44" s="2">
        <v>20001</v>
      </c>
      <c r="B44" s="2" t="s">
        <v>55</v>
      </c>
      <c r="C44" s="3">
        <v>2357511.1888156366</v>
      </c>
      <c r="D44" s="4">
        <v>0</v>
      </c>
      <c r="E44" s="4">
        <v>216172</v>
      </c>
      <c r="F44" s="5">
        <v>0</v>
      </c>
      <c r="G44" s="6">
        <f t="shared" si="2"/>
        <v>962584</v>
      </c>
      <c r="H44" s="4"/>
      <c r="I44" s="4"/>
      <c r="J44" s="6">
        <v>1178756</v>
      </c>
      <c r="K44" s="4">
        <f t="shared" si="3"/>
        <v>2141340</v>
      </c>
    </row>
    <row r="45" spans="1:11" ht="13.5" customHeight="1" x14ac:dyDescent="0.2">
      <c r="A45" s="2">
        <v>23001</v>
      </c>
      <c r="B45" s="2" t="s">
        <v>62</v>
      </c>
      <c r="C45" s="3">
        <v>1084127.7147456349</v>
      </c>
      <c r="D45" s="4">
        <v>17479.47</v>
      </c>
      <c r="E45" s="4">
        <v>338974</v>
      </c>
      <c r="F45" s="5">
        <v>0</v>
      </c>
      <c r="G45" s="6">
        <f t="shared" si="2"/>
        <v>194350</v>
      </c>
      <c r="H45" s="4"/>
      <c r="I45" s="4"/>
      <c r="J45" s="6">
        <v>533324</v>
      </c>
      <c r="K45" s="4">
        <f t="shared" si="3"/>
        <v>727674</v>
      </c>
    </row>
    <row r="46" spans="1:11" ht="13.5" customHeight="1" x14ac:dyDescent="0.2">
      <c r="A46" s="2">
        <v>22005</v>
      </c>
      <c r="B46" s="2" t="s">
        <v>60</v>
      </c>
      <c r="C46" s="3">
        <v>1064318.0721173924</v>
      </c>
      <c r="D46" s="4">
        <v>19473.61</v>
      </c>
      <c r="E46" s="4">
        <v>567948</v>
      </c>
      <c r="F46" s="5">
        <v>0</v>
      </c>
      <c r="G46" s="6">
        <f t="shared" si="2"/>
        <v>0</v>
      </c>
      <c r="H46" s="4"/>
      <c r="I46" s="4"/>
      <c r="J46" s="6">
        <v>522422</v>
      </c>
      <c r="K46" s="4">
        <f t="shared" si="3"/>
        <v>522422</v>
      </c>
    </row>
    <row r="47" spans="1:11" ht="13.5" customHeight="1" x14ac:dyDescent="0.2">
      <c r="A47" s="2">
        <v>16002</v>
      </c>
      <c r="B47" s="2" t="s">
        <v>48</v>
      </c>
      <c r="C47" s="3">
        <v>108052.59615405001</v>
      </c>
      <c r="D47" s="4">
        <v>0</v>
      </c>
      <c r="E47" s="4">
        <v>102520</v>
      </c>
      <c r="F47" s="5">
        <v>0</v>
      </c>
      <c r="G47" s="6">
        <f t="shared" si="2"/>
        <v>0</v>
      </c>
      <c r="H47" s="4"/>
      <c r="I47" s="4"/>
      <c r="J47" s="6">
        <v>54026</v>
      </c>
      <c r="K47" s="4">
        <f t="shared" si="3"/>
        <v>54026</v>
      </c>
    </row>
    <row r="48" spans="1:11" ht="13.5" customHeight="1" x14ac:dyDescent="0.2">
      <c r="A48" s="2">
        <v>61007</v>
      </c>
      <c r="B48" s="2" t="s">
        <v>151</v>
      </c>
      <c r="C48" s="3">
        <v>3897096.9679560708</v>
      </c>
      <c r="D48" s="4">
        <v>18634.893999999971</v>
      </c>
      <c r="E48" s="4">
        <v>732245</v>
      </c>
      <c r="F48" s="5">
        <v>0</v>
      </c>
      <c r="G48" s="6">
        <f t="shared" si="2"/>
        <v>1206986</v>
      </c>
      <c r="H48" s="4"/>
      <c r="I48" s="4"/>
      <c r="J48" s="6">
        <v>1939231</v>
      </c>
      <c r="K48" s="4">
        <f t="shared" si="3"/>
        <v>3146217</v>
      </c>
    </row>
    <row r="49" spans="1:11" ht="13.5" customHeight="1" x14ac:dyDescent="0.2">
      <c r="A49" s="2">
        <v>5003</v>
      </c>
      <c r="B49" s="2" t="s">
        <v>21</v>
      </c>
      <c r="C49" s="3">
        <v>2190402.6476862915</v>
      </c>
      <c r="D49" s="4">
        <v>81776.118000000017</v>
      </c>
      <c r="E49" s="4">
        <v>891967</v>
      </c>
      <c r="F49" s="5">
        <v>0</v>
      </c>
      <c r="G49" s="6">
        <f t="shared" si="2"/>
        <v>162346</v>
      </c>
      <c r="H49" s="4"/>
      <c r="I49" s="4"/>
      <c r="J49" s="6">
        <v>1054313</v>
      </c>
      <c r="K49" s="4">
        <f t="shared" si="3"/>
        <v>1216659</v>
      </c>
    </row>
    <row r="50" spans="1:11" ht="13.5" customHeight="1" x14ac:dyDescent="0.2">
      <c r="A50" s="2">
        <v>28002</v>
      </c>
      <c r="B50" s="2" t="s">
        <v>73</v>
      </c>
      <c r="C50" s="3">
        <v>1900279.827225348</v>
      </c>
      <c r="D50" s="4">
        <v>63142.282000000021</v>
      </c>
      <c r="E50" s="4">
        <v>517795</v>
      </c>
      <c r="F50" s="5">
        <v>0</v>
      </c>
      <c r="G50" s="6">
        <f t="shared" si="2"/>
        <v>400774</v>
      </c>
      <c r="H50" s="4"/>
      <c r="I50" s="4"/>
      <c r="J50" s="6">
        <v>918569</v>
      </c>
      <c r="K50" s="4">
        <f t="shared" si="3"/>
        <v>1319343</v>
      </c>
    </row>
    <row r="51" spans="1:11" ht="13.5" customHeight="1" x14ac:dyDescent="0.2">
      <c r="A51" s="2">
        <v>17001</v>
      </c>
      <c r="B51" s="2" t="s">
        <v>49</v>
      </c>
      <c r="C51" s="3">
        <v>1751543.4980608025</v>
      </c>
      <c r="D51" s="4">
        <v>2283.3320000000022</v>
      </c>
      <c r="E51" s="4">
        <v>167319</v>
      </c>
      <c r="F51" s="5">
        <v>0</v>
      </c>
      <c r="G51" s="6">
        <f t="shared" si="2"/>
        <v>707311</v>
      </c>
      <c r="H51" s="4"/>
      <c r="I51" s="4"/>
      <c r="J51" s="6">
        <v>874630</v>
      </c>
      <c r="K51" s="4">
        <f t="shared" si="3"/>
        <v>1581941</v>
      </c>
    </row>
    <row r="52" spans="1:11" ht="13.5" customHeight="1" x14ac:dyDescent="0.2">
      <c r="A52" s="2">
        <v>44001</v>
      </c>
      <c r="B52" s="2" t="s">
        <v>105</v>
      </c>
      <c r="C52" s="3">
        <v>1102136.4807713102</v>
      </c>
      <c r="D52" s="4">
        <v>0</v>
      </c>
      <c r="E52" s="4">
        <v>490727</v>
      </c>
      <c r="F52" s="5">
        <v>0</v>
      </c>
      <c r="G52" s="6">
        <f t="shared" si="2"/>
        <v>60341</v>
      </c>
      <c r="H52" s="4"/>
      <c r="I52" s="4"/>
      <c r="J52" s="6">
        <v>551068</v>
      </c>
      <c r="K52" s="4">
        <f t="shared" si="3"/>
        <v>611409</v>
      </c>
    </row>
    <row r="53" spans="1:11" ht="13.5" customHeight="1" x14ac:dyDescent="0.2">
      <c r="A53" s="2">
        <v>46002</v>
      </c>
      <c r="B53" s="2" t="s">
        <v>110</v>
      </c>
      <c r="C53" s="3">
        <v>1188578.5576945501</v>
      </c>
      <c r="D53" s="4">
        <v>0</v>
      </c>
      <c r="E53" s="4">
        <v>140216</v>
      </c>
      <c r="F53" s="5">
        <v>0</v>
      </c>
      <c r="G53" s="6">
        <f t="shared" si="2"/>
        <v>454073</v>
      </c>
      <c r="H53" s="4"/>
      <c r="I53" s="4"/>
      <c r="J53" s="6">
        <v>594289</v>
      </c>
      <c r="K53" s="4">
        <f t="shared" si="3"/>
        <v>1048362</v>
      </c>
    </row>
    <row r="54" spans="1:11" ht="13.5" customHeight="1" x14ac:dyDescent="0.2">
      <c r="A54" s="2">
        <v>24004</v>
      </c>
      <c r="B54" s="2" t="s">
        <v>65</v>
      </c>
      <c r="C54" s="3">
        <v>2127390.6781731965</v>
      </c>
      <c r="D54" s="4">
        <v>55775.508000000002</v>
      </c>
      <c r="E54" s="4">
        <v>861840</v>
      </c>
      <c r="F54" s="5">
        <v>0</v>
      </c>
      <c r="G54" s="6">
        <f t="shared" si="2"/>
        <v>173968</v>
      </c>
      <c r="H54" s="4"/>
      <c r="I54" s="4"/>
      <c r="J54" s="6">
        <v>1035808</v>
      </c>
      <c r="K54" s="4">
        <f t="shared" si="3"/>
        <v>1209776</v>
      </c>
    </row>
    <row r="55" spans="1:11" ht="13.5" customHeight="1" x14ac:dyDescent="0.2">
      <c r="A55" s="2">
        <v>50003</v>
      </c>
      <c r="B55" s="2" t="s">
        <v>120</v>
      </c>
      <c r="C55" s="3">
        <v>4029641.4859050387</v>
      </c>
      <c r="D55" s="4">
        <v>39971.187999999995</v>
      </c>
      <c r="E55" s="4">
        <v>591511</v>
      </c>
      <c r="F55" s="5">
        <v>0</v>
      </c>
      <c r="G55" s="6">
        <f t="shared" si="2"/>
        <v>1403324</v>
      </c>
      <c r="H55" s="4"/>
      <c r="I55" s="4"/>
      <c r="J55" s="6">
        <v>1994835</v>
      </c>
      <c r="K55" s="4">
        <f t="shared" si="3"/>
        <v>3398159</v>
      </c>
    </row>
    <row r="56" spans="1:11" ht="13.5" customHeight="1" x14ac:dyDescent="0.2">
      <c r="A56" s="2">
        <v>14001</v>
      </c>
      <c r="B56" s="2" t="s">
        <v>40</v>
      </c>
      <c r="C56" s="3">
        <v>1805216.0642604339</v>
      </c>
      <c r="D56" s="4">
        <v>24031.435999999994</v>
      </c>
      <c r="E56" s="4">
        <v>147425</v>
      </c>
      <c r="F56" s="5">
        <v>0</v>
      </c>
      <c r="G56" s="6">
        <f t="shared" si="2"/>
        <v>743167</v>
      </c>
      <c r="H56" s="4"/>
      <c r="I56" s="4"/>
      <c r="J56" s="6">
        <v>890592</v>
      </c>
      <c r="K56" s="4">
        <f t="shared" si="3"/>
        <v>1633759</v>
      </c>
    </row>
    <row r="57" spans="1:11" ht="13.5" customHeight="1" x14ac:dyDescent="0.2">
      <c r="A57" s="2">
        <v>6002</v>
      </c>
      <c r="B57" s="2" t="s">
        <v>25</v>
      </c>
      <c r="C57" s="3">
        <v>1130950.5064123902</v>
      </c>
      <c r="D57" s="4">
        <v>40652.265999999989</v>
      </c>
      <c r="E57" s="4">
        <v>330209</v>
      </c>
      <c r="F57" s="5">
        <v>0</v>
      </c>
      <c r="G57" s="6">
        <f t="shared" si="2"/>
        <v>214940</v>
      </c>
      <c r="H57" s="4"/>
      <c r="I57" s="4"/>
      <c r="J57" s="6">
        <v>545149</v>
      </c>
      <c r="K57" s="4">
        <f t="shared" si="3"/>
        <v>760089</v>
      </c>
    </row>
    <row r="58" spans="1:11" ht="13.5" customHeight="1" x14ac:dyDescent="0.2">
      <c r="A58" s="2">
        <v>33001</v>
      </c>
      <c r="B58" s="2" t="s">
        <v>80</v>
      </c>
      <c r="C58" s="3">
        <v>2206283.2424013</v>
      </c>
      <c r="D58" s="4">
        <v>57340.433999999994</v>
      </c>
      <c r="E58" s="4">
        <v>522881</v>
      </c>
      <c r="F58" s="5">
        <v>0</v>
      </c>
      <c r="G58" s="6">
        <f t="shared" si="2"/>
        <v>551590</v>
      </c>
      <c r="H58" s="4"/>
      <c r="I58" s="4"/>
      <c r="J58" s="6">
        <v>1074471</v>
      </c>
      <c r="K58" s="4">
        <f t="shared" si="3"/>
        <v>1626061</v>
      </c>
    </row>
    <row r="59" spans="1:11" ht="13.5" customHeight="1" x14ac:dyDescent="0.2">
      <c r="A59" s="2">
        <v>49004</v>
      </c>
      <c r="B59" s="2" t="s">
        <v>116</v>
      </c>
      <c r="C59" s="3">
        <v>2930526.1027608803</v>
      </c>
      <c r="D59" s="4">
        <v>108932.08200000001</v>
      </c>
      <c r="E59" s="4">
        <v>454741</v>
      </c>
      <c r="F59" s="5">
        <v>0</v>
      </c>
      <c r="G59" s="6">
        <f t="shared" si="2"/>
        <v>956056</v>
      </c>
      <c r="H59" s="4"/>
      <c r="I59" s="4"/>
      <c r="J59" s="6">
        <v>1410797</v>
      </c>
      <c r="K59" s="4">
        <f t="shared" si="3"/>
        <v>2366853</v>
      </c>
    </row>
    <row r="60" spans="1:11" ht="13.5" customHeight="1" x14ac:dyDescent="0.2">
      <c r="A60" s="2">
        <v>63001</v>
      </c>
      <c r="B60" s="2" t="s">
        <v>155</v>
      </c>
      <c r="C60" s="3">
        <v>1915214.5691152639</v>
      </c>
      <c r="D60" s="4">
        <v>17800.077999999994</v>
      </c>
      <c r="E60" s="4">
        <v>157827</v>
      </c>
      <c r="F60" s="5">
        <v>0</v>
      </c>
      <c r="G60" s="6">
        <f t="shared" si="2"/>
        <v>790880</v>
      </c>
      <c r="H60" s="4"/>
      <c r="I60" s="4"/>
      <c r="J60" s="6">
        <v>948707</v>
      </c>
      <c r="K60" s="4">
        <f t="shared" si="3"/>
        <v>1739587</v>
      </c>
    </row>
    <row r="61" spans="1:11" ht="13.5" customHeight="1" x14ac:dyDescent="0.2">
      <c r="A61" s="2">
        <v>53001</v>
      </c>
      <c r="B61" s="2" t="s">
        <v>129</v>
      </c>
      <c r="C61" s="3">
        <v>1722539.564448525</v>
      </c>
      <c r="D61" s="4">
        <v>41436.445999999982</v>
      </c>
      <c r="E61" s="4">
        <v>362480</v>
      </c>
      <c r="F61" s="5">
        <v>0</v>
      </c>
      <c r="G61" s="6">
        <f t="shared" si="2"/>
        <v>478072</v>
      </c>
      <c r="H61" s="4"/>
      <c r="I61" s="4"/>
      <c r="J61" s="6">
        <v>840552</v>
      </c>
      <c r="K61" s="4">
        <f t="shared" si="3"/>
        <v>1318624</v>
      </c>
    </row>
    <row r="62" spans="1:11" ht="13.5" customHeight="1" x14ac:dyDescent="0.2">
      <c r="A62" s="2">
        <v>26004</v>
      </c>
      <c r="B62" s="2" t="s">
        <v>69</v>
      </c>
      <c r="C62" s="3">
        <v>2398995.7999813217</v>
      </c>
      <c r="D62" s="4">
        <v>47137.66200000004</v>
      </c>
      <c r="E62" s="4">
        <v>407636</v>
      </c>
      <c r="F62" s="5">
        <v>0</v>
      </c>
      <c r="G62" s="6">
        <f t="shared" si="2"/>
        <v>768293</v>
      </c>
      <c r="H62" s="4"/>
      <c r="I62" s="4"/>
      <c r="J62" s="6">
        <v>1175929</v>
      </c>
      <c r="K62" s="4">
        <f t="shared" si="3"/>
        <v>1944222</v>
      </c>
    </row>
    <row r="63" spans="1:11" ht="13.5" customHeight="1" x14ac:dyDescent="0.2">
      <c r="A63" s="9">
        <v>6006</v>
      </c>
      <c r="B63" s="2" t="s">
        <v>27</v>
      </c>
      <c r="C63" s="3">
        <v>3357016.3544367133</v>
      </c>
      <c r="D63" s="4">
        <v>449825.66800000006</v>
      </c>
      <c r="E63" s="4">
        <v>1543242</v>
      </c>
      <c r="F63" s="5">
        <v>0</v>
      </c>
      <c r="G63" s="6">
        <f t="shared" si="2"/>
        <v>0</v>
      </c>
      <c r="H63" s="4"/>
      <c r="I63" s="4"/>
      <c r="J63" s="6">
        <v>1453595</v>
      </c>
      <c r="K63" s="4">
        <f t="shared" si="3"/>
        <v>1453595</v>
      </c>
    </row>
    <row r="64" spans="1:11" ht="13.5" customHeight="1" x14ac:dyDescent="0.2">
      <c r="A64" s="2">
        <v>27001</v>
      </c>
      <c r="B64" s="2" t="s">
        <v>71</v>
      </c>
      <c r="C64" s="3">
        <v>2005932.1685235638</v>
      </c>
      <c r="D64" s="4">
        <v>51665.811999999976</v>
      </c>
      <c r="E64" s="4">
        <v>473315</v>
      </c>
      <c r="F64" s="5">
        <v>0</v>
      </c>
      <c r="G64" s="6">
        <f t="shared" si="2"/>
        <v>503818</v>
      </c>
      <c r="H64" s="4"/>
      <c r="I64" s="4"/>
      <c r="J64" s="6">
        <v>977133</v>
      </c>
      <c r="K64" s="4">
        <f t="shared" si="3"/>
        <v>1480951</v>
      </c>
    </row>
    <row r="65" spans="1:11" ht="13.5" customHeight="1" x14ac:dyDescent="0.2">
      <c r="A65" s="2">
        <v>28003</v>
      </c>
      <c r="B65" s="2" t="s">
        <v>74</v>
      </c>
      <c r="C65" s="3">
        <v>4623210.4141112864</v>
      </c>
      <c r="D65" s="4">
        <v>117198.18799999999</v>
      </c>
      <c r="E65" s="4">
        <v>887899</v>
      </c>
      <c r="F65" s="5">
        <v>0</v>
      </c>
      <c r="G65" s="6">
        <f t="shared" si="2"/>
        <v>1365107</v>
      </c>
      <c r="H65" s="4"/>
      <c r="I65" s="4"/>
      <c r="J65" s="6">
        <v>2253006</v>
      </c>
      <c r="K65" s="4">
        <f t="shared" si="3"/>
        <v>3618113</v>
      </c>
    </row>
    <row r="66" spans="1:11" ht="13.5" customHeight="1" x14ac:dyDescent="0.2">
      <c r="A66" s="2">
        <v>30001</v>
      </c>
      <c r="B66" s="2" t="s">
        <v>76</v>
      </c>
      <c r="C66" s="3">
        <v>2582056.8532812246</v>
      </c>
      <c r="D66" s="4">
        <v>52995.816000000006</v>
      </c>
      <c r="E66" s="4">
        <v>417960</v>
      </c>
      <c r="F66" s="5">
        <v>0</v>
      </c>
      <c r="G66" s="6">
        <f t="shared" si="2"/>
        <v>846571</v>
      </c>
      <c r="H66" s="4"/>
      <c r="I66" s="4"/>
      <c r="J66" s="6">
        <v>1264531</v>
      </c>
      <c r="K66" s="4">
        <f t="shared" si="3"/>
        <v>2111102</v>
      </c>
    </row>
    <row r="67" spans="1:11" ht="13.5" customHeight="1" x14ac:dyDescent="0.2">
      <c r="A67" s="2">
        <v>31001</v>
      </c>
      <c r="B67" s="2" t="s">
        <v>78</v>
      </c>
      <c r="C67" s="3">
        <v>1350408.3397683399</v>
      </c>
      <c r="D67" s="4">
        <v>199639.09999999998</v>
      </c>
      <c r="E67" s="4">
        <v>386895</v>
      </c>
      <c r="F67" s="5">
        <v>0</v>
      </c>
      <c r="G67" s="6">
        <f t="shared" si="2"/>
        <v>188490</v>
      </c>
      <c r="H67" s="4"/>
      <c r="I67" s="42"/>
      <c r="J67" s="6">
        <v>575385</v>
      </c>
      <c r="K67" s="4">
        <f t="shared" si="3"/>
        <v>763875</v>
      </c>
    </row>
    <row r="68" spans="1:11" ht="13.5" customHeight="1" x14ac:dyDescent="0.2">
      <c r="A68" s="2">
        <v>41002</v>
      </c>
      <c r="B68" s="2" t="s">
        <v>98</v>
      </c>
      <c r="C68" s="3">
        <v>28355882.633386828</v>
      </c>
      <c r="D68" s="4">
        <v>72295.736000000034</v>
      </c>
      <c r="E68" s="4">
        <v>5876430</v>
      </c>
      <c r="F68" s="5">
        <v>0</v>
      </c>
      <c r="G68" s="6">
        <f t="shared" si="2"/>
        <v>8265363</v>
      </c>
      <c r="H68" s="4"/>
      <c r="I68" s="4"/>
      <c r="J68" s="6">
        <v>14141793</v>
      </c>
      <c r="K68" s="4">
        <f t="shared" si="3"/>
        <v>22407156</v>
      </c>
    </row>
    <row r="69" spans="1:11" ht="13.5" customHeight="1" x14ac:dyDescent="0.2">
      <c r="A69" s="2">
        <v>14002</v>
      </c>
      <c r="B69" s="2" t="s">
        <v>41</v>
      </c>
      <c r="C69" s="3">
        <v>1174171.5448740101</v>
      </c>
      <c r="D69" s="4">
        <v>18532.584000000003</v>
      </c>
      <c r="E69" s="4">
        <v>126744</v>
      </c>
      <c r="F69" s="5">
        <v>0</v>
      </c>
      <c r="G69" s="6">
        <f t="shared" ref="G69:G100" si="4">IF(((0.5*C69)-(0.5*D69)-(0.5*F69)-E69)&lt;0,0,ROUND((0.5*C69)-(0.5*D69)-(0.5*F69)-E69,0))</f>
        <v>451075</v>
      </c>
      <c r="H69" s="4"/>
      <c r="I69" s="4"/>
      <c r="J69" s="6">
        <v>577819</v>
      </c>
      <c r="K69" s="4">
        <f t="shared" ref="K69:K100" si="5">G69+J69</f>
        <v>1028894</v>
      </c>
    </row>
    <row r="70" spans="1:11" ht="13.5" customHeight="1" x14ac:dyDescent="0.2">
      <c r="A70" s="2">
        <v>10001</v>
      </c>
      <c r="B70" s="2" t="s">
        <v>32</v>
      </c>
      <c r="C70" s="3">
        <v>756368.17307835002</v>
      </c>
      <c r="D70" s="4">
        <v>23412.55999999999</v>
      </c>
      <c r="E70" s="4">
        <v>325623</v>
      </c>
      <c r="F70" s="5">
        <v>0</v>
      </c>
      <c r="G70" s="6">
        <f t="shared" si="4"/>
        <v>40855</v>
      </c>
      <c r="H70" s="4"/>
      <c r="I70" s="4"/>
      <c r="J70" s="6">
        <v>366478</v>
      </c>
      <c r="K70" s="4">
        <f t="shared" si="5"/>
        <v>407333</v>
      </c>
    </row>
    <row r="71" spans="1:11" ht="13.5" customHeight="1" x14ac:dyDescent="0.2">
      <c r="A71" s="2">
        <v>34002</v>
      </c>
      <c r="B71" s="2" t="s">
        <v>84</v>
      </c>
      <c r="C71" s="3">
        <v>1644499.1976415529</v>
      </c>
      <c r="D71" s="4">
        <v>51552.390000000014</v>
      </c>
      <c r="E71" s="4">
        <v>743633</v>
      </c>
      <c r="F71" s="5">
        <v>0</v>
      </c>
      <c r="G71" s="6">
        <f t="shared" si="4"/>
        <v>52840</v>
      </c>
      <c r="H71" s="4"/>
      <c r="I71" s="4"/>
      <c r="J71" s="6">
        <v>796473</v>
      </c>
      <c r="K71" s="4">
        <f t="shared" si="5"/>
        <v>849313</v>
      </c>
    </row>
    <row r="72" spans="1:11" ht="13.5" customHeight="1" x14ac:dyDescent="0.2">
      <c r="A72" s="2">
        <v>51002</v>
      </c>
      <c r="B72" s="2" t="s">
        <v>123</v>
      </c>
      <c r="C72" s="3">
        <v>2859679.5507006161</v>
      </c>
      <c r="D72" s="4">
        <v>62598.228000000003</v>
      </c>
      <c r="E72" s="4">
        <v>1508412</v>
      </c>
      <c r="F72" s="5">
        <v>0</v>
      </c>
      <c r="G72" s="6">
        <f t="shared" si="4"/>
        <v>0</v>
      </c>
      <c r="H72" s="4"/>
      <c r="I72" s="4"/>
      <c r="J72" s="6">
        <v>1398541</v>
      </c>
      <c r="K72" s="4">
        <f t="shared" si="5"/>
        <v>1398541</v>
      </c>
    </row>
    <row r="73" spans="1:11" ht="13.5" customHeight="1" x14ac:dyDescent="0.2">
      <c r="A73" s="2">
        <v>56006</v>
      </c>
      <c r="B73" s="2" t="s">
        <v>139</v>
      </c>
      <c r="C73" s="3">
        <v>1681697.7114085765</v>
      </c>
      <c r="D73" s="4">
        <v>47537.417999999991</v>
      </c>
      <c r="E73" s="4">
        <v>693212</v>
      </c>
      <c r="F73" s="5">
        <v>0</v>
      </c>
      <c r="G73" s="6">
        <f t="shared" si="4"/>
        <v>123868</v>
      </c>
      <c r="H73" s="4"/>
      <c r="I73" s="4"/>
      <c r="J73" s="6">
        <v>817080</v>
      </c>
      <c r="K73" s="4">
        <f t="shared" si="5"/>
        <v>940948</v>
      </c>
    </row>
    <row r="74" spans="1:11" ht="13.5" customHeight="1" x14ac:dyDescent="0.2">
      <c r="A74" s="2">
        <v>23002</v>
      </c>
      <c r="B74" s="2" t="s">
        <v>63</v>
      </c>
      <c r="C74" s="3">
        <v>4324985.2487261081</v>
      </c>
      <c r="D74" s="4">
        <v>25473.882000000041</v>
      </c>
      <c r="E74" s="4">
        <v>948559</v>
      </c>
      <c r="F74" s="5">
        <v>0</v>
      </c>
      <c r="G74" s="6">
        <f t="shared" si="4"/>
        <v>1201197</v>
      </c>
      <c r="H74" s="4"/>
      <c r="I74" s="4"/>
      <c r="J74" s="6">
        <v>2149756</v>
      </c>
      <c r="K74" s="4">
        <f t="shared" si="5"/>
        <v>3350953</v>
      </c>
    </row>
    <row r="75" spans="1:11" ht="13.5" customHeight="1" x14ac:dyDescent="0.2">
      <c r="A75" s="2">
        <v>53002</v>
      </c>
      <c r="B75" s="2" t="s">
        <v>130</v>
      </c>
      <c r="C75" s="3">
        <v>714109.91785714286</v>
      </c>
      <c r="D75" s="4">
        <v>132431.1</v>
      </c>
      <c r="E75" s="4">
        <v>579881</v>
      </c>
      <c r="F75" s="5">
        <v>0</v>
      </c>
      <c r="G75" s="6">
        <f t="shared" si="4"/>
        <v>0</v>
      </c>
      <c r="H75" s="4"/>
      <c r="I75" s="42"/>
      <c r="J75" s="6">
        <v>290839</v>
      </c>
      <c r="K75" s="4">
        <f t="shared" si="5"/>
        <v>290839</v>
      </c>
    </row>
    <row r="76" spans="1:11" ht="13.5" customHeight="1" x14ac:dyDescent="0.2">
      <c r="A76" s="2">
        <v>48003</v>
      </c>
      <c r="B76" s="2" t="s">
        <v>112</v>
      </c>
      <c r="C76" s="3">
        <v>2367041.9017260154</v>
      </c>
      <c r="D76" s="4">
        <v>83587.850000000093</v>
      </c>
      <c r="E76" s="4">
        <v>822681</v>
      </c>
      <c r="F76" s="5">
        <v>0</v>
      </c>
      <c r="G76" s="6">
        <f t="shared" si="4"/>
        <v>319046</v>
      </c>
      <c r="H76" s="4"/>
      <c r="I76" s="4"/>
      <c r="J76" s="6">
        <v>1141727</v>
      </c>
      <c r="K76" s="4">
        <f t="shared" si="5"/>
        <v>1460773</v>
      </c>
    </row>
    <row r="77" spans="1:11" ht="13.5" customHeight="1" x14ac:dyDescent="0.2">
      <c r="A77" s="2">
        <v>2002</v>
      </c>
      <c r="B77" s="2" t="s">
        <v>13</v>
      </c>
      <c r="C77" s="3">
        <v>16605419.66541592</v>
      </c>
      <c r="D77" s="4">
        <v>122835.02800000005</v>
      </c>
      <c r="E77" s="4">
        <v>2235432</v>
      </c>
      <c r="F77" s="5">
        <v>0</v>
      </c>
      <c r="G77" s="6">
        <f t="shared" si="4"/>
        <v>6005860</v>
      </c>
      <c r="H77" s="4"/>
      <c r="I77" s="4"/>
      <c r="J77" s="6">
        <v>8241292</v>
      </c>
      <c r="K77" s="4">
        <f t="shared" si="5"/>
        <v>14247152</v>
      </c>
    </row>
    <row r="78" spans="1:11" ht="13.5" customHeight="1" x14ac:dyDescent="0.2">
      <c r="A78" s="2">
        <v>22006</v>
      </c>
      <c r="B78" s="2" t="s">
        <v>61</v>
      </c>
      <c r="C78" s="3">
        <v>2621198.3436373058</v>
      </c>
      <c r="D78" s="4">
        <v>37236.074000000022</v>
      </c>
      <c r="E78" s="4">
        <v>943127</v>
      </c>
      <c r="F78" s="5">
        <v>0</v>
      </c>
      <c r="G78" s="6">
        <f t="shared" si="4"/>
        <v>348854</v>
      </c>
      <c r="H78" s="4"/>
      <c r="I78" s="4"/>
      <c r="J78" s="6">
        <v>1291981</v>
      </c>
      <c r="K78" s="4">
        <f t="shared" si="5"/>
        <v>1640835</v>
      </c>
    </row>
    <row r="79" spans="1:11" ht="13.5" customHeight="1" x14ac:dyDescent="0.2">
      <c r="A79" s="2">
        <v>13003</v>
      </c>
      <c r="B79" s="2" t="s">
        <v>39</v>
      </c>
      <c r="C79" s="3">
        <v>1949435.5626606056</v>
      </c>
      <c r="D79" s="4">
        <v>16817.165999999997</v>
      </c>
      <c r="E79" s="4">
        <v>505999</v>
      </c>
      <c r="F79" s="5">
        <v>0</v>
      </c>
      <c r="G79" s="6">
        <f t="shared" si="4"/>
        <v>460310</v>
      </c>
      <c r="H79" s="4"/>
      <c r="I79" s="4"/>
      <c r="J79" s="6">
        <v>966309</v>
      </c>
      <c r="K79" s="4">
        <f t="shared" si="5"/>
        <v>1426619</v>
      </c>
    </row>
    <row r="80" spans="1:11" ht="13.5" customHeight="1" x14ac:dyDescent="0.2">
      <c r="A80" s="2">
        <v>2003</v>
      </c>
      <c r="B80" s="2" t="s">
        <v>14</v>
      </c>
      <c r="C80" s="3">
        <v>1537937.4676539293</v>
      </c>
      <c r="D80" s="4">
        <v>30180.231999999996</v>
      </c>
      <c r="E80" s="4">
        <v>615587</v>
      </c>
      <c r="F80" s="5">
        <v>0</v>
      </c>
      <c r="G80" s="6">
        <f t="shared" si="4"/>
        <v>138292</v>
      </c>
      <c r="H80" s="4"/>
      <c r="I80" s="4"/>
      <c r="J80" s="6">
        <v>753879</v>
      </c>
      <c r="K80" s="4">
        <f t="shared" si="5"/>
        <v>892171</v>
      </c>
    </row>
    <row r="81" spans="1:11" ht="13.5" customHeight="1" x14ac:dyDescent="0.2">
      <c r="A81" s="2">
        <v>37003</v>
      </c>
      <c r="B81" s="2" t="s">
        <v>87</v>
      </c>
      <c r="C81" s="3">
        <v>1339852.1923102201</v>
      </c>
      <c r="D81" s="4">
        <v>63525.421999999962</v>
      </c>
      <c r="E81" s="4">
        <v>308850</v>
      </c>
      <c r="F81" s="5">
        <v>0</v>
      </c>
      <c r="G81" s="6">
        <f t="shared" si="4"/>
        <v>329313</v>
      </c>
      <c r="H81" s="4"/>
      <c r="I81" s="4"/>
      <c r="J81" s="6">
        <v>638163</v>
      </c>
      <c r="K81" s="4">
        <f t="shared" si="5"/>
        <v>967476</v>
      </c>
    </row>
    <row r="82" spans="1:11" ht="13.5" customHeight="1" x14ac:dyDescent="0.2">
      <c r="A82" s="2">
        <v>35002</v>
      </c>
      <c r="B82" s="2" t="s">
        <v>85</v>
      </c>
      <c r="C82" s="3">
        <v>2144299.5825920003</v>
      </c>
      <c r="D82" s="4">
        <v>26579.792000000016</v>
      </c>
      <c r="E82" s="4">
        <v>372906</v>
      </c>
      <c r="F82" s="5">
        <v>0</v>
      </c>
      <c r="G82" s="6">
        <f t="shared" si="4"/>
        <v>685954</v>
      </c>
      <c r="H82" s="4"/>
      <c r="I82" s="4"/>
      <c r="J82" s="6">
        <v>1058860</v>
      </c>
      <c r="K82" s="4">
        <f t="shared" si="5"/>
        <v>1744814</v>
      </c>
    </row>
    <row r="83" spans="1:11" ht="13.5" customHeight="1" x14ac:dyDescent="0.2">
      <c r="A83" s="2">
        <v>7002</v>
      </c>
      <c r="B83" s="2" t="s">
        <v>29</v>
      </c>
      <c r="C83" s="3">
        <v>2047490.7632014498</v>
      </c>
      <c r="D83" s="4">
        <v>101751.01199999999</v>
      </c>
      <c r="E83" s="4">
        <v>484634</v>
      </c>
      <c r="F83" s="5">
        <v>0</v>
      </c>
      <c r="G83" s="6">
        <f t="shared" si="4"/>
        <v>488236</v>
      </c>
      <c r="H83" s="4"/>
      <c r="I83" s="4"/>
      <c r="J83" s="6">
        <v>972870</v>
      </c>
      <c r="K83" s="4">
        <f t="shared" si="5"/>
        <v>1461106</v>
      </c>
    </row>
    <row r="84" spans="1:11" ht="13.5" customHeight="1" x14ac:dyDescent="0.2">
      <c r="A84" s="2">
        <v>38003</v>
      </c>
      <c r="B84" s="2" t="s">
        <v>90</v>
      </c>
      <c r="C84" s="3">
        <v>1127348.7532072552</v>
      </c>
      <c r="D84" s="4">
        <v>11170.451999999997</v>
      </c>
      <c r="E84" s="4">
        <v>356628</v>
      </c>
      <c r="F84" s="5">
        <v>0</v>
      </c>
      <c r="G84" s="6">
        <f t="shared" si="4"/>
        <v>201461</v>
      </c>
      <c r="H84" s="4"/>
      <c r="I84" s="4"/>
      <c r="J84" s="6">
        <v>558089</v>
      </c>
      <c r="K84" s="4">
        <f t="shared" si="5"/>
        <v>759550</v>
      </c>
    </row>
    <row r="85" spans="1:11" ht="13.5" customHeight="1" x14ac:dyDescent="0.2">
      <c r="A85" s="2">
        <v>45005</v>
      </c>
      <c r="B85" s="2" t="s">
        <v>108</v>
      </c>
      <c r="C85" s="3">
        <v>1458710.0480796751</v>
      </c>
      <c r="D85" s="4">
        <v>29623.900000000023</v>
      </c>
      <c r="E85" s="4">
        <v>498980</v>
      </c>
      <c r="F85" s="5">
        <v>0</v>
      </c>
      <c r="G85" s="6">
        <f t="shared" si="4"/>
        <v>215563</v>
      </c>
      <c r="H85" s="4"/>
      <c r="I85" s="4"/>
      <c r="J85" s="6">
        <v>714543</v>
      </c>
      <c r="K85" s="4">
        <f t="shared" si="5"/>
        <v>930106</v>
      </c>
    </row>
    <row r="86" spans="1:11" ht="13.5" customHeight="1" x14ac:dyDescent="0.2">
      <c r="A86" s="2">
        <v>40001</v>
      </c>
      <c r="B86" s="2" t="s">
        <v>95</v>
      </c>
      <c r="C86" s="3">
        <v>4512276.415393129</v>
      </c>
      <c r="D86" s="4">
        <v>78438.158000000025</v>
      </c>
      <c r="E86" s="4">
        <v>2699643</v>
      </c>
      <c r="F86" s="5">
        <v>0</v>
      </c>
      <c r="G86" s="6">
        <f t="shared" si="4"/>
        <v>0</v>
      </c>
      <c r="H86" s="4"/>
      <c r="I86" s="4"/>
      <c r="J86" s="6">
        <v>2216919</v>
      </c>
      <c r="K86" s="4">
        <f t="shared" si="5"/>
        <v>2216919</v>
      </c>
    </row>
    <row r="87" spans="1:11" ht="13.5" customHeight="1" x14ac:dyDescent="0.2">
      <c r="A87" s="2">
        <v>52004</v>
      </c>
      <c r="B87" s="2" t="s">
        <v>128</v>
      </c>
      <c r="C87" s="3">
        <v>1716580.2509579575</v>
      </c>
      <c r="D87" s="4">
        <v>45899.774000000005</v>
      </c>
      <c r="E87" s="4">
        <v>497297</v>
      </c>
      <c r="F87" s="5">
        <v>0</v>
      </c>
      <c r="G87" s="6">
        <f t="shared" si="4"/>
        <v>338043</v>
      </c>
      <c r="H87" s="4"/>
      <c r="I87" s="4"/>
      <c r="J87" s="6">
        <v>835340</v>
      </c>
      <c r="K87" s="4">
        <f t="shared" si="5"/>
        <v>1173383</v>
      </c>
    </row>
    <row r="88" spans="1:11" ht="13.5" customHeight="1" x14ac:dyDescent="0.2">
      <c r="A88" s="2">
        <v>41004</v>
      </c>
      <c r="B88" s="2" t="s">
        <v>99</v>
      </c>
      <c r="C88" s="3">
        <v>6284338.9923195494</v>
      </c>
      <c r="D88" s="4">
        <v>66085.832000000111</v>
      </c>
      <c r="E88" s="4">
        <v>1179128</v>
      </c>
      <c r="F88" s="5">
        <v>0</v>
      </c>
      <c r="G88" s="6">
        <f t="shared" si="4"/>
        <v>1929999</v>
      </c>
      <c r="H88" s="4"/>
      <c r="I88" s="4"/>
      <c r="J88" s="6">
        <v>3109127</v>
      </c>
      <c r="K88" s="4">
        <f t="shared" si="5"/>
        <v>5039126</v>
      </c>
    </row>
    <row r="89" spans="1:11" ht="13.5" customHeight="1" x14ac:dyDescent="0.2">
      <c r="A89" s="2">
        <v>44002</v>
      </c>
      <c r="B89" s="2" t="s">
        <v>106</v>
      </c>
      <c r="C89" s="3">
        <v>1449705.6650668376</v>
      </c>
      <c r="D89" s="4">
        <v>70293.044000000053</v>
      </c>
      <c r="E89" s="4">
        <v>367774</v>
      </c>
      <c r="F89" s="5">
        <v>0</v>
      </c>
      <c r="G89" s="6">
        <f t="shared" si="4"/>
        <v>321932</v>
      </c>
      <c r="H89" s="4"/>
      <c r="I89" s="4"/>
      <c r="J89" s="6">
        <v>689706</v>
      </c>
      <c r="K89" s="4">
        <f t="shared" si="5"/>
        <v>1011638</v>
      </c>
    </row>
    <row r="90" spans="1:11" ht="13.5" customHeight="1" x14ac:dyDescent="0.2">
      <c r="A90" s="2">
        <v>42001</v>
      </c>
      <c r="B90" s="2" t="s">
        <v>101</v>
      </c>
      <c r="C90" s="3">
        <v>2383483.1408485444</v>
      </c>
      <c r="D90" s="4">
        <v>0</v>
      </c>
      <c r="E90" s="4">
        <v>567701</v>
      </c>
      <c r="F90" s="5">
        <v>0</v>
      </c>
      <c r="G90" s="6">
        <f t="shared" si="4"/>
        <v>624041</v>
      </c>
      <c r="H90" s="4"/>
      <c r="I90" s="4"/>
      <c r="J90" s="6">
        <v>1191742</v>
      </c>
      <c r="K90" s="4">
        <f t="shared" si="5"/>
        <v>1815783</v>
      </c>
    </row>
    <row r="91" spans="1:11" ht="13.5" customHeight="1" x14ac:dyDescent="0.2">
      <c r="A91" s="2">
        <v>39002</v>
      </c>
      <c r="B91" s="2" t="s">
        <v>92</v>
      </c>
      <c r="C91" s="3">
        <v>7047910.6718081702</v>
      </c>
      <c r="D91" s="4">
        <v>113575.56000000008</v>
      </c>
      <c r="E91" s="4">
        <v>1650977</v>
      </c>
      <c r="F91" s="5">
        <v>0</v>
      </c>
      <c r="G91" s="6">
        <f t="shared" si="4"/>
        <v>1816191</v>
      </c>
      <c r="H91" s="4"/>
      <c r="I91" s="4"/>
      <c r="J91" s="6">
        <v>3467168</v>
      </c>
      <c r="K91" s="4">
        <f t="shared" si="5"/>
        <v>5283359</v>
      </c>
    </row>
    <row r="92" spans="1:11" ht="13.5" customHeight="1" x14ac:dyDescent="0.2">
      <c r="A92" s="2">
        <v>60003</v>
      </c>
      <c r="B92" s="2" t="s">
        <v>146</v>
      </c>
      <c r="C92" s="3">
        <v>1294830.2772460326</v>
      </c>
      <c r="D92" s="4">
        <v>19779.640000000014</v>
      </c>
      <c r="E92" s="4">
        <v>402231</v>
      </c>
      <c r="F92" s="5">
        <v>0</v>
      </c>
      <c r="G92" s="6">
        <f t="shared" si="4"/>
        <v>235294</v>
      </c>
      <c r="H92" s="4"/>
      <c r="I92" s="4"/>
      <c r="J92" s="6">
        <v>637525</v>
      </c>
      <c r="K92" s="4">
        <f t="shared" si="5"/>
        <v>872819</v>
      </c>
    </row>
    <row r="93" spans="1:11" ht="13.5" customHeight="1" x14ac:dyDescent="0.2">
      <c r="A93" s="2">
        <v>43007</v>
      </c>
      <c r="B93" s="2" t="s">
        <v>104</v>
      </c>
      <c r="C93" s="3">
        <v>2406876.1656046454</v>
      </c>
      <c r="D93" s="4">
        <v>25937.486000000004</v>
      </c>
      <c r="E93" s="4">
        <v>443713</v>
      </c>
      <c r="F93" s="5">
        <v>0</v>
      </c>
      <c r="G93" s="6">
        <f t="shared" si="4"/>
        <v>746756</v>
      </c>
      <c r="H93" s="4"/>
      <c r="I93" s="4"/>
      <c r="J93" s="6">
        <v>1190469</v>
      </c>
      <c r="K93" s="4">
        <f t="shared" si="5"/>
        <v>1937225</v>
      </c>
    </row>
    <row r="94" spans="1:11" ht="13.5" customHeight="1" x14ac:dyDescent="0.2">
      <c r="A94" s="2">
        <v>15001</v>
      </c>
      <c r="B94" s="2" t="s">
        <v>44</v>
      </c>
      <c r="C94" s="3">
        <v>1275020.6346177901</v>
      </c>
      <c r="D94" s="4">
        <v>13025.821999999996</v>
      </c>
      <c r="E94" s="4">
        <v>135224</v>
      </c>
      <c r="F94" s="5">
        <v>0</v>
      </c>
      <c r="G94" s="6">
        <f t="shared" si="4"/>
        <v>495773</v>
      </c>
      <c r="H94" s="4"/>
      <c r="I94" s="4"/>
      <c r="J94" s="6">
        <v>630997</v>
      </c>
      <c r="K94" s="4">
        <f t="shared" si="5"/>
        <v>1126770</v>
      </c>
    </row>
    <row r="95" spans="1:11" ht="13.5" customHeight="1" x14ac:dyDescent="0.2">
      <c r="A95" s="2">
        <v>15002</v>
      </c>
      <c r="B95" s="2" t="s">
        <v>45</v>
      </c>
      <c r="C95" s="3">
        <v>2808238.9117508549</v>
      </c>
      <c r="D95" s="4">
        <v>2519.7000000000116</v>
      </c>
      <c r="E95" s="4">
        <v>185511</v>
      </c>
      <c r="F95" s="5">
        <v>0</v>
      </c>
      <c r="G95" s="6">
        <f t="shared" si="4"/>
        <v>1217349</v>
      </c>
      <c r="H95" s="4"/>
      <c r="I95" s="4"/>
      <c r="J95" s="6">
        <v>1402860</v>
      </c>
      <c r="K95" s="4">
        <f t="shared" si="5"/>
        <v>2620209</v>
      </c>
    </row>
    <row r="96" spans="1:11" ht="13.5" customHeight="1" x14ac:dyDescent="0.2">
      <c r="A96" s="2">
        <v>46001</v>
      </c>
      <c r="B96" s="2" t="s">
        <v>109</v>
      </c>
      <c r="C96" s="3">
        <v>16569505.444903057</v>
      </c>
      <c r="D96" s="4">
        <v>0</v>
      </c>
      <c r="E96" s="4">
        <v>3505952</v>
      </c>
      <c r="F96" s="5">
        <v>0</v>
      </c>
      <c r="G96" s="6">
        <f t="shared" si="4"/>
        <v>4778801</v>
      </c>
      <c r="H96" s="4"/>
      <c r="I96" s="4"/>
      <c r="J96" s="6">
        <v>8284753</v>
      </c>
      <c r="K96" s="4">
        <f t="shared" si="5"/>
        <v>13063554</v>
      </c>
    </row>
    <row r="97" spans="1:11" ht="13.5" customHeight="1" x14ac:dyDescent="0.2">
      <c r="A97" s="2">
        <v>33002</v>
      </c>
      <c r="B97" s="2" t="s">
        <v>81</v>
      </c>
      <c r="C97" s="3">
        <v>1962171.5731731283</v>
      </c>
      <c r="D97" s="4">
        <v>31292.130000000063</v>
      </c>
      <c r="E97" s="4">
        <v>365326</v>
      </c>
      <c r="F97" s="5">
        <v>0</v>
      </c>
      <c r="G97" s="6">
        <f t="shared" si="4"/>
        <v>600114</v>
      </c>
      <c r="H97" s="4"/>
      <c r="I97" s="4"/>
      <c r="J97" s="6">
        <v>965440</v>
      </c>
      <c r="K97" s="4">
        <f t="shared" si="5"/>
        <v>1565554</v>
      </c>
    </row>
    <row r="98" spans="1:11" ht="13.5" customHeight="1" x14ac:dyDescent="0.2">
      <c r="A98" s="2">
        <v>25004</v>
      </c>
      <c r="B98" s="2" t="s">
        <v>67</v>
      </c>
      <c r="C98" s="3">
        <v>5458817.1577026062</v>
      </c>
      <c r="D98" s="4">
        <v>101800.01845999999</v>
      </c>
      <c r="E98" s="4">
        <v>1485488</v>
      </c>
      <c r="F98" s="5">
        <v>0</v>
      </c>
      <c r="G98" s="6">
        <f t="shared" si="4"/>
        <v>1193021</v>
      </c>
      <c r="H98" s="4"/>
      <c r="I98" s="4"/>
      <c r="J98" s="6">
        <v>2678509</v>
      </c>
      <c r="K98" s="4">
        <f t="shared" si="5"/>
        <v>3871530</v>
      </c>
    </row>
    <row r="99" spans="1:11" ht="13.5" customHeight="1" x14ac:dyDescent="0.2">
      <c r="A99" s="2">
        <v>29004</v>
      </c>
      <c r="B99" s="2" t="s">
        <v>75</v>
      </c>
      <c r="C99" s="3">
        <v>2892200.1111897752</v>
      </c>
      <c r="D99" s="4">
        <v>37140.99000000002</v>
      </c>
      <c r="E99" s="4">
        <v>1163387</v>
      </c>
      <c r="F99" s="5">
        <v>0</v>
      </c>
      <c r="G99" s="6">
        <f t="shared" si="4"/>
        <v>264143</v>
      </c>
      <c r="H99" s="4"/>
      <c r="I99" s="4"/>
      <c r="J99" s="6">
        <v>1427530</v>
      </c>
      <c r="K99" s="4">
        <f t="shared" si="5"/>
        <v>1691673</v>
      </c>
    </row>
    <row r="100" spans="1:11" ht="13.5" customHeight="1" x14ac:dyDescent="0.2">
      <c r="A100" s="2">
        <v>17002</v>
      </c>
      <c r="B100" s="2" t="s">
        <v>50</v>
      </c>
      <c r="C100" s="3">
        <v>16128650.85259453</v>
      </c>
      <c r="D100" s="4">
        <v>12705.728000000003</v>
      </c>
      <c r="E100" s="4">
        <v>3124641</v>
      </c>
      <c r="F100" s="5">
        <v>0</v>
      </c>
      <c r="G100" s="6">
        <f t="shared" si="4"/>
        <v>4933332</v>
      </c>
      <c r="H100" s="4"/>
      <c r="I100" s="4"/>
      <c r="J100" s="6">
        <v>8057973</v>
      </c>
      <c r="K100" s="4">
        <f t="shared" si="5"/>
        <v>12991305</v>
      </c>
    </row>
    <row r="101" spans="1:11" ht="13.5" customHeight="1" x14ac:dyDescent="0.2">
      <c r="A101" s="2">
        <v>62006</v>
      </c>
      <c r="B101" s="2" t="s">
        <v>154</v>
      </c>
      <c r="C101" s="3">
        <v>3572939.1794939204</v>
      </c>
      <c r="D101" s="4">
        <v>139621.63799999998</v>
      </c>
      <c r="E101" s="4">
        <v>570810</v>
      </c>
      <c r="F101" s="5">
        <v>0</v>
      </c>
      <c r="G101" s="6">
        <f t="shared" ref="G101:G132" si="6">IF(((0.5*C101)-(0.5*D101)-(0.5*F101)-E101)&lt;0,0,ROUND((0.5*C101)-(0.5*D101)-(0.5*F101)-E101,0))</f>
        <v>1145849</v>
      </c>
      <c r="H101" s="4"/>
      <c r="I101" s="4"/>
      <c r="J101" s="6">
        <v>1716659</v>
      </c>
      <c r="K101" s="4">
        <f t="shared" ref="K101:K132" si="7">G101+J101</f>
        <v>2862508</v>
      </c>
    </row>
    <row r="102" spans="1:11" ht="13.5" customHeight="1" x14ac:dyDescent="0.2">
      <c r="A102" s="2">
        <v>43002</v>
      </c>
      <c r="B102" s="2" t="s">
        <v>103</v>
      </c>
      <c r="C102" s="3">
        <v>1762411.2770757671</v>
      </c>
      <c r="D102" s="4">
        <v>38262.738000000019</v>
      </c>
      <c r="E102" s="4">
        <v>230717</v>
      </c>
      <c r="F102" s="5">
        <v>0</v>
      </c>
      <c r="G102" s="6">
        <f t="shared" si="6"/>
        <v>631357</v>
      </c>
      <c r="H102" s="4"/>
      <c r="I102" s="4"/>
      <c r="J102" s="6">
        <v>862074</v>
      </c>
      <c r="K102" s="4">
        <f t="shared" si="7"/>
        <v>1493431</v>
      </c>
    </row>
    <row r="103" spans="1:11" ht="13.5" customHeight="1" x14ac:dyDescent="0.2">
      <c r="A103" s="2">
        <v>17003</v>
      </c>
      <c r="B103" s="2" t="s">
        <v>51</v>
      </c>
      <c r="C103" s="3">
        <v>1534369.1672649411</v>
      </c>
      <c r="D103" s="4">
        <v>23957.056000000011</v>
      </c>
      <c r="E103" s="4">
        <v>245919</v>
      </c>
      <c r="F103" s="5">
        <v>0</v>
      </c>
      <c r="G103" s="6">
        <f t="shared" si="6"/>
        <v>509287</v>
      </c>
      <c r="H103" s="4"/>
      <c r="I103" s="4"/>
      <c r="J103" s="6">
        <v>755206</v>
      </c>
      <c r="K103" s="4">
        <f t="shared" si="7"/>
        <v>1264493</v>
      </c>
    </row>
    <row r="104" spans="1:11" ht="13.5" customHeight="1" x14ac:dyDescent="0.2">
      <c r="A104" s="2">
        <v>51003</v>
      </c>
      <c r="B104" s="2" t="s">
        <v>124</v>
      </c>
      <c r="C104" s="3">
        <v>1608059.9435833218</v>
      </c>
      <c r="D104" s="4">
        <v>11005.050000000003</v>
      </c>
      <c r="E104" s="4">
        <v>161315</v>
      </c>
      <c r="F104" s="5">
        <v>0</v>
      </c>
      <c r="G104" s="6">
        <f t="shared" si="6"/>
        <v>637212</v>
      </c>
      <c r="H104" s="4"/>
      <c r="I104" s="4"/>
      <c r="J104" s="6">
        <v>798527</v>
      </c>
      <c r="K104" s="4">
        <f t="shared" si="7"/>
        <v>1435739</v>
      </c>
    </row>
    <row r="105" spans="1:11" ht="13.5" customHeight="1" x14ac:dyDescent="0.2">
      <c r="A105" s="2">
        <v>9002</v>
      </c>
      <c r="B105" s="2" t="s">
        <v>31</v>
      </c>
      <c r="C105" s="3">
        <v>2033931.2217232946</v>
      </c>
      <c r="D105" s="4">
        <v>39621.61599999998</v>
      </c>
      <c r="E105" s="4">
        <v>341317</v>
      </c>
      <c r="F105" s="5">
        <v>0</v>
      </c>
      <c r="G105" s="6">
        <f t="shared" si="6"/>
        <v>655838</v>
      </c>
      <c r="H105" s="4"/>
      <c r="I105" s="4"/>
      <c r="J105" s="6">
        <v>997155</v>
      </c>
      <c r="K105" s="4">
        <f t="shared" si="7"/>
        <v>1652993</v>
      </c>
    </row>
    <row r="106" spans="1:11" ht="13.5" customHeight="1" x14ac:dyDescent="0.2">
      <c r="A106" s="2">
        <v>56007</v>
      </c>
      <c r="B106" s="2" t="s">
        <v>140</v>
      </c>
      <c r="C106" s="3">
        <v>1811068.1980305554</v>
      </c>
      <c r="D106" s="4">
        <v>29598.614000000001</v>
      </c>
      <c r="E106" s="4">
        <v>784512</v>
      </c>
      <c r="F106" s="5">
        <v>0</v>
      </c>
      <c r="G106" s="6">
        <f t="shared" si="6"/>
        <v>106223</v>
      </c>
      <c r="H106" s="4"/>
      <c r="I106" s="4"/>
      <c r="J106" s="6">
        <v>890735</v>
      </c>
      <c r="K106" s="4">
        <f t="shared" si="7"/>
        <v>996958</v>
      </c>
    </row>
    <row r="107" spans="1:11" ht="13.5" customHeight="1" x14ac:dyDescent="0.2">
      <c r="A107" s="2">
        <v>23003</v>
      </c>
      <c r="B107" s="2" t="s">
        <v>64</v>
      </c>
      <c r="C107" s="3">
        <v>994083.88461725996</v>
      </c>
      <c r="D107" s="4">
        <v>7009.1820000000025</v>
      </c>
      <c r="E107" s="4">
        <v>66597</v>
      </c>
      <c r="F107" s="5">
        <v>0</v>
      </c>
      <c r="G107" s="6">
        <f t="shared" si="6"/>
        <v>426940</v>
      </c>
      <c r="H107" s="4"/>
      <c r="I107" s="4"/>
      <c r="J107" s="6">
        <v>493537</v>
      </c>
      <c r="K107" s="4">
        <f t="shared" si="7"/>
        <v>920477</v>
      </c>
    </row>
    <row r="108" spans="1:11" ht="13.5" customHeight="1" x14ac:dyDescent="0.2">
      <c r="A108" s="2">
        <v>65001</v>
      </c>
      <c r="B108" s="2" t="s">
        <v>158</v>
      </c>
      <c r="C108" s="3">
        <v>7931060.5577072706</v>
      </c>
      <c r="D108" s="4">
        <v>143489.82799999998</v>
      </c>
      <c r="E108" s="4">
        <v>66061</v>
      </c>
      <c r="F108" s="5">
        <v>0</v>
      </c>
      <c r="G108" s="6">
        <f t="shared" si="6"/>
        <v>3827724</v>
      </c>
      <c r="H108" s="4"/>
      <c r="I108" s="4"/>
      <c r="J108" s="6">
        <v>3893785</v>
      </c>
      <c r="K108" s="4">
        <f t="shared" si="7"/>
        <v>7721509</v>
      </c>
    </row>
    <row r="109" spans="1:11" ht="13.5" customHeight="1" x14ac:dyDescent="0.2">
      <c r="A109" s="2">
        <v>39005</v>
      </c>
      <c r="B109" s="2" t="s">
        <v>94</v>
      </c>
      <c r="C109" s="3">
        <v>1163366.2852586051</v>
      </c>
      <c r="D109" s="4">
        <v>0</v>
      </c>
      <c r="E109" s="4">
        <v>275776</v>
      </c>
      <c r="F109" s="5">
        <v>0</v>
      </c>
      <c r="G109" s="6">
        <f t="shared" si="6"/>
        <v>305907</v>
      </c>
      <c r="H109" s="4"/>
      <c r="I109" s="4"/>
      <c r="J109" s="6">
        <v>581683</v>
      </c>
      <c r="K109" s="4">
        <f t="shared" si="7"/>
        <v>887590</v>
      </c>
    </row>
    <row r="110" spans="1:11" ht="13.5" customHeight="1" x14ac:dyDescent="0.2">
      <c r="A110" s="2">
        <v>60004</v>
      </c>
      <c r="B110" s="2" t="s">
        <v>147</v>
      </c>
      <c r="C110" s="3">
        <v>2831642.778867064</v>
      </c>
      <c r="D110" s="4">
        <v>33579.318000000014</v>
      </c>
      <c r="E110" s="4">
        <v>417873</v>
      </c>
      <c r="F110" s="5">
        <v>0</v>
      </c>
      <c r="G110" s="6">
        <f t="shared" si="6"/>
        <v>981159</v>
      </c>
      <c r="H110" s="4"/>
      <c r="I110" s="4"/>
      <c r="J110" s="6">
        <v>1399032</v>
      </c>
      <c r="K110" s="4">
        <f t="shared" si="7"/>
        <v>2380191</v>
      </c>
    </row>
    <row r="111" spans="1:11" ht="13.5" customHeight="1" x14ac:dyDescent="0.2">
      <c r="A111" s="2">
        <v>33003</v>
      </c>
      <c r="B111" s="2" t="s">
        <v>82</v>
      </c>
      <c r="C111" s="3">
        <v>3124798.271333382</v>
      </c>
      <c r="D111" s="4">
        <v>63549.064000000013</v>
      </c>
      <c r="E111" s="4">
        <v>550129</v>
      </c>
      <c r="F111" s="5">
        <v>0</v>
      </c>
      <c r="G111" s="6">
        <f t="shared" si="6"/>
        <v>980496</v>
      </c>
      <c r="H111" s="4"/>
      <c r="I111" s="4"/>
      <c r="J111" s="6">
        <v>1530625</v>
      </c>
      <c r="K111" s="4">
        <f t="shared" si="7"/>
        <v>2511121</v>
      </c>
    </row>
    <row r="112" spans="1:11" ht="13.5" customHeight="1" x14ac:dyDescent="0.2">
      <c r="A112" s="2">
        <v>32002</v>
      </c>
      <c r="B112" s="2" t="s">
        <v>79</v>
      </c>
      <c r="C112" s="3">
        <v>15853177.700029891</v>
      </c>
      <c r="D112" s="4">
        <v>276352.11800000002</v>
      </c>
      <c r="E112" s="4">
        <v>2808966</v>
      </c>
      <c r="F112" s="5">
        <v>0</v>
      </c>
      <c r="G112" s="6">
        <f t="shared" si="6"/>
        <v>4979447</v>
      </c>
      <c r="H112" s="4"/>
      <c r="I112" s="4"/>
      <c r="J112" s="6">
        <v>7788413</v>
      </c>
      <c r="K112" s="4">
        <f t="shared" si="7"/>
        <v>12767860</v>
      </c>
    </row>
    <row r="113" spans="1:11" ht="13.5" customHeight="1" x14ac:dyDescent="0.2">
      <c r="A113" s="2">
        <v>1001</v>
      </c>
      <c r="B113" s="2" t="s">
        <v>11</v>
      </c>
      <c r="C113" s="3">
        <v>2208614.0902556526</v>
      </c>
      <c r="D113" s="4">
        <v>0</v>
      </c>
      <c r="E113" s="4">
        <v>323254</v>
      </c>
      <c r="F113" s="5">
        <v>0</v>
      </c>
      <c r="G113" s="6">
        <f t="shared" si="6"/>
        <v>781053</v>
      </c>
      <c r="H113" s="4"/>
      <c r="I113" s="7"/>
      <c r="J113" s="6">
        <v>1104307</v>
      </c>
      <c r="K113" s="4">
        <f t="shared" si="7"/>
        <v>1885360</v>
      </c>
    </row>
    <row r="114" spans="1:11" ht="13.5" customHeight="1" x14ac:dyDescent="0.2">
      <c r="A114" s="2">
        <v>11005</v>
      </c>
      <c r="B114" s="2" t="s">
        <v>35</v>
      </c>
      <c r="C114" s="3">
        <v>3018467.1681089094</v>
      </c>
      <c r="D114" s="4">
        <v>36930.947999999975</v>
      </c>
      <c r="E114" s="4">
        <v>835817</v>
      </c>
      <c r="F114" s="5">
        <v>0</v>
      </c>
      <c r="G114" s="6">
        <f t="shared" si="6"/>
        <v>654951</v>
      </c>
      <c r="H114" s="4"/>
      <c r="I114" s="4"/>
      <c r="J114" s="6">
        <v>1490768</v>
      </c>
      <c r="K114" s="4">
        <f t="shared" si="7"/>
        <v>2145719</v>
      </c>
    </row>
    <row r="115" spans="1:11" ht="13.5" customHeight="1" x14ac:dyDescent="0.2">
      <c r="A115" s="2">
        <v>51004</v>
      </c>
      <c r="B115" s="2" t="s">
        <v>125</v>
      </c>
      <c r="C115" s="3">
        <v>78508342.625789061</v>
      </c>
      <c r="D115" s="4">
        <v>739640.81600000057</v>
      </c>
      <c r="E115" s="4">
        <v>18375957</v>
      </c>
      <c r="F115" s="5">
        <v>0</v>
      </c>
      <c r="G115" s="6">
        <f t="shared" si="6"/>
        <v>20508394</v>
      </c>
      <c r="H115" s="4"/>
      <c r="I115" s="4"/>
      <c r="J115" s="6">
        <v>38884351</v>
      </c>
      <c r="K115" s="4">
        <f t="shared" si="7"/>
        <v>59392745</v>
      </c>
    </row>
    <row r="116" spans="1:11" ht="13.5" customHeight="1" x14ac:dyDescent="0.2">
      <c r="A116" s="2">
        <v>56004</v>
      </c>
      <c r="B116" s="2" t="s">
        <v>138</v>
      </c>
      <c r="C116" s="3">
        <v>3459123.7782116542</v>
      </c>
      <c r="D116" s="4">
        <v>44703.290000000023</v>
      </c>
      <c r="E116" s="4">
        <v>795239</v>
      </c>
      <c r="F116" s="5">
        <v>0</v>
      </c>
      <c r="G116" s="6">
        <f t="shared" si="6"/>
        <v>911971</v>
      </c>
      <c r="H116" s="4"/>
      <c r="I116" s="4"/>
      <c r="J116" s="6">
        <v>1707210</v>
      </c>
      <c r="K116" s="4">
        <f t="shared" si="7"/>
        <v>2619181</v>
      </c>
    </row>
    <row r="117" spans="1:11" ht="13.5" customHeight="1" x14ac:dyDescent="0.2">
      <c r="A117" s="2">
        <v>54004</v>
      </c>
      <c r="B117" s="2" t="s">
        <v>132</v>
      </c>
      <c r="C117" s="3">
        <v>1774245.4576568049</v>
      </c>
      <c r="D117" s="4">
        <v>0</v>
      </c>
      <c r="E117" s="4">
        <v>221529</v>
      </c>
      <c r="F117" s="5">
        <v>0</v>
      </c>
      <c r="G117" s="6">
        <f t="shared" si="6"/>
        <v>665594</v>
      </c>
      <c r="H117" s="4"/>
      <c r="I117" s="4"/>
      <c r="J117" s="6">
        <v>887123</v>
      </c>
      <c r="K117" s="4">
        <f t="shared" si="7"/>
        <v>1552717</v>
      </c>
    </row>
    <row r="118" spans="1:11" ht="13.5" customHeight="1" x14ac:dyDescent="0.2">
      <c r="A118" s="2">
        <v>39004</v>
      </c>
      <c r="B118" s="2" t="s">
        <v>93</v>
      </c>
      <c r="C118" s="3">
        <v>1321843.4262845451</v>
      </c>
      <c r="D118" s="4">
        <v>20681.937999999998</v>
      </c>
      <c r="E118" s="4">
        <v>188744</v>
      </c>
      <c r="F118" s="5">
        <v>0</v>
      </c>
      <c r="G118" s="6">
        <f t="shared" si="6"/>
        <v>461837</v>
      </c>
      <c r="H118" s="4"/>
      <c r="I118" s="4"/>
      <c r="J118" s="6">
        <v>650581</v>
      </c>
      <c r="K118" s="4">
        <f t="shared" si="7"/>
        <v>1112418</v>
      </c>
    </row>
    <row r="119" spans="1:11" ht="13.5" customHeight="1" x14ac:dyDescent="0.2">
      <c r="A119" s="2">
        <v>55005</v>
      </c>
      <c r="B119" s="2" t="s">
        <v>136</v>
      </c>
      <c r="C119" s="3">
        <v>1392077.6137846776</v>
      </c>
      <c r="D119" s="4">
        <v>16270.122000000003</v>
      </c>
      <c r="E119" s="4">
        <v>364944</v>
      </c>
      <c r="F119" s="5">
        <v>0</v>
      </c>
      <c r="G119" s="6">
        <f t="shared" si="6"/>
        <v>322960</v>
      </c>
      <c r="H119" s="4"/>
      <c r="I119" s="4"/>
      <c r="J119" s="6">
        <v>687904</v>
      </c>
      <c r="K119" s="4">
        <f t="shared" si="7"/>
        <v>1010864</v>
      </c>
    </row>
    <row r="120" spans="1:11" ht="13.5" customHeight="1" x14ac:dyDescent="0.2">
      <c r="A120" s="2">
        <v>4003</v>
      </c>
      <c r="B120" s="2" t="s">
        <v>19</v>
      </c>
      <c r="C120" s="3">
        <v>1846033.5563691328</v>
      </c>
      <c r="D120" s="4">
        <v>48216.11</v>
      </c>
      <c r="E120" s="4">
        <v>390083</v>
      </c>
      <c r="F120" s="5">
        <v>0</v>
      </c>
      <c r="G120" s="6">
        <f t="shared" si="6"/>
        <v>508826</v>
      </c>
      <c r="H120" s="4"/>
      <c r="I120" s="4"/>
      <c r="J120" s="6">
        <v>898909</v>
      </c>
      <c r="K120" s="4">
        <f t="shared" si="7"/>
        <v>1407735</v>
      </c>
    </row>
    <row r="121" spans="1:11" ht="13.5" customHeight="1" x14ac:dyDescent="0.2">
      <c r="A121" s="2">
        <v>62005</v>
      </c>
      <c r="B121" s="2" t="s">
        <v>153</v>
      </c>
      <c r="C121" s="3">
        <v>1332648.6858999501</v>
      </c>
      <c r="D121" s="4">
        <v>88577.646000000008</v>
      </c>
      <c r="E121" s="4">
        <v>640167</v>
      </c>
      <c r="F121" s="5">
        <v>0</v>
      </c>
      <c r="G121" s="6">
        <f t="shared" si="6"/>
        <v>0</v>
      </c>
      <c r="H121" s="4"/>
      <c r="I121" s="4"/>
      <c r="J121" s="6">
        <v>622036</v>
      </c>
      <c r="K121" s="4">
        <f t="shared" si="7"/>
        <v>622036</v>
      </c>
    </row>
    <row r="122" spans="1:11" ht="13.5" customHeight="1" x14ac:dyDescent="0.2">
      <c r="A122" s="2">
        <v>49005</v>
      </c>
      <c r="B122" s="2" t="s">
        <v>117</v>
      </c>
      <c r="C122" s="3">
        <v>141093040.21436864</v>
      </c>
      <c r="D122" s="4">
        <v>2718034.9839999997</v>
      </c>
      <c r="E122" s="4">
        <v>29436590</v>
      </c>
      <c r="F122" s="5">
        <v>0</v>
      </c>
      <c r="G122" s="6">
        <f t="shared" si="6"/>
        <v>39750913</v>
      </c>
      <c r="H122" s="4"/>
      <c r="I122" s="4"/>
      <c r="J122" s="6">
        <v>69187503</v>
      </c>
      <c r="K122" s="4">
        <f t="shared" si="7"/>
        <v>108938416</v>
      </c>
    </row>
    <row r="123" spans="1:11" ht="13.5" customHeight="1" x14ac:dyDescent="0.2">
      <c r="A123" s="2">
        <v>5005</v>
      </c>
      <c r="B123" s="2" t="s">
        <v>22</v>
      </c>
      <c r="C123" s="3">
        <v>3764552.4500071029</v>
      </c>
      <c r="D123" s="4">
        <v>42681.370000000024</v>
      </c>
      <c r="E123" s="4">
        <v>632761</v>
      </c>
      <c r="F123" s="5">
        <v>0</v>
      </c>
      <c r="G123" s="6">
        <f t="shared" si="6"/>
        <v>1228175</v>
      </c>
      <c r="H123" s="4"/>
      <c r="I123" s="4"/>
      <c r="J123" s="6">
        <v>1860936</v>
      </c>
      <c r="K123" s="4">
        <f t="shared" si="7"/>
        <v>3089111</v>
      </c>
    </row>
    <row r="124" spans="1:11" ht="13.5" customHeight="1" x14ac:dyDescent="0.2">
      <c r="A124" s="2">
        <v>54002</v>
      </c>
      <c r="B124" s="2" t="s">
        <v>131</v>
      </c>
      <c r="C124" s="3">
        <v>5117370.9538558088</v>
      </c>
      <c r="D124" s="4">
        <v>213235.95600000006</v>
      </c>
      <c r="E124" s="4">
        <v>890997</v>
      </c>
      <c r="F124" s="5">
        <v>0</v>
      </c>
      <c r="G124" s="6">
        <f t="shared" si="6"/>
        <v>1561070</v>
      </c>
      <c r="H124" s="4"/>
      <c r="I124" s="4"/>
      <c r="J124" s="6">
        <v>2452067</v>
      </c>
      <c r="K124" s="4">
        <f t="shared" si="7"/>
        <v>4013137</v>
      </c>
    </row>
    <row r="125" spans="1:11" ht="13.5" customHeight="1" x14ac:dyDescent="0.2">
      <c r="A125" s="2">
        <v>15003</v>
      </c>
      <c r="B125" s="2" t="s">
        <v>46</v>
      </c>
      <c r="C125" s="3">
        <v>1411887.2564129201</v>
      </c>
      <c r="D125" s="4">
        <v>5870.4540000000015</v>
      </c>
      <c r="E125" s="4">
        <v>11122</v>
      </c>
      <c r="F125" s="5">
        <v>0</v>
      </c>
      <c r="G125" s="6">
        <f t="shared" si="6"/>
        <v>691886</v>
      </c>
      <c r="H125" s="4"/>
      <c r="I125" s="4"/>
      <c r="J125" s="6">
        <v>703008</v>
      </c>
      <c r="K125" s="4">
        <f t="shared" si="7"/>
        <v>1394894</v>
      </c>
    </row>
    <row r="126" spans="1:11" ht="13.5" customHeight="1" x14ac:dyDescent="0.2">
      <c r="A126" s="2">
        <v>26005</v>
      </c>
      <c r="B126" s="2" t="s">
        <v>70</v>
      </c>
      <c r="C126" s="3">
        <v>705943.62820646004</v>
      </c>
      <c r="D126" s="4">
        <v>7089.2279999999882</v>
      </c>
      <c r="E126" s="4">
        <v>161211</v>
      </c>
      <c r="F126" s="5">
        <v>0</v>
      </c>
      <c r="G126" s="6">
        <f t="shared" si="6"/>
        <v>188216</v>
      </c>
      <c r="H126" s="4"/>
      <c r="I126" s="4"/>
      <c r="J126" s="6">
        <v>349427</v>
      </c>
      <c r="K126" s="4">
        <f t="shared" si="7"/>
        <v>537643</v>
      </c>
    </row>
    <row r="127" spans="1:11" ht="13.5" customHeight="1" x14ac:dyDescent="0.2">
      <c r="A127" s="2">
        <v>40002</v>
      </c>
      <c r="B127" s="2" t="s">
        <v>96</v>
      </c>
      <c r="C127" s="3">
        <v>14077092.226949634</v>
      </c>
      <c r="D127" s="4">
        <v>201377.66199999995</v>
      </c>
      <c r="E127" s="4">
        <v>3246637</v>
      </c>
      <c r="F127" s="5">
        <v>0</v>
      </c>
      <c r="G127" s="6">
        <f t="shared" si="6"/>
        <v>3691220</v>
      </c>
      <c r="H127" s="4"/>
      <c r="I127" s="4"/>
      <c r="J127" s="6">
        <v>6937857</v>
      </c>
      <c r="K127" s="4">
        <f t="shared" si="7"/>
        <v>10629077</v>
      </c>
    </row>
    <row r="128" spans="1:11" ht="13.5" customHeight="1" x14ac:dyDescent="0.2">
      <c r="A128" s="2">
        <v>57001</v>
      </c>
      <c r="B128" s="2" t="s">
        <v>141</v>
      </c>
      <c r="C128" s="3">
        <v>2803526.8191321082</v>
      </c>
      <c r="D128" s="4">
        <v>0</v>
      </c>
      <c r="E128" s="4">
        <v>835571</v>
      </c>
      <c r="F128" s="5">
        <v>0</v>
      </c>
      <c r="G128" s="6">
        <f t="shared" si="6"/>
        <v>566192</v>
      </c>
      <c r="H128" s="4"/>
      <c r="I128" s="4"/>
      <c r="J128" s="6">
        <v>1401763</v>
      </c>
      <c r="K128" s="4">
        <f t="shared" si="7"/>
        <v>1967955</v>
      </c>
    </row>
    <row r="129" spans="1:11" ht="13.5" customHeight="1" x14ac:dyDescent="0.2">
      <c r="A129" s="2">
        <v>54006</v>
      </c>
      <c r="B129" s="2" t="s">
        <v>133</v>
      </c>
      <c r="C129" s="3">
        <v>1120145.2467969852</v>
      </c>
      <c r="D129" s="4">
        <v>28191.051999999996</v>
      </c>
      <c r="E129" s="4">
        <v>138755</v>
      </c>
      <c r="F129" s="5">
        <v>0</v>
      </c>
      <c r="G129" s="6">
        <f t="shared" si="6"/>
        <v>407222</v>
      </c>
      <c r="H129" s="4"/>
      <c r="I129" s="4"/>
      <c r="J129" s="6">
        <v>545977</v>
      </c>
      <c r="K129" s="4">
        <f t="shared" si="7"/>
        <v>953199</v>
      </c>
    </row>
    <row r="130" spans="1:11" ht="14.25" customHeight="1" x14ac:dyDescent="0.2">
      <c r="A130" s="2">
        <v>41005</v>
      </c>
      <c r="B130" s="2" t="s">
        <v>100</v>
      </c>
      <c r="C130" s="3">
        <v>10877294.679507701</v>
      </c>
      <c r="D130" s="4">
        <v>134109.726</v>
      </c>
      <c r="E130" s="4">
        <v>1257113</v>
      </c>
      <c r="F130" s="5">
        <v>0</v>
      </c>
      <c r="G130" s="6">
        <f t="shared" si="6"/>
        <v>4114479</v>
      </c>
      <c r="H130" s="4"/>
      <c r="I130" s="4"/>
      <c r="J130" s="6">
        <v>5371592</v>
      </c>
      <c r="K130" s="4">
        <f t="shared" si="7"/>
        <v>9486071</v>
      </c>
    </row>
    <row r="131" spans="1:11" ht="13.5" customHeight="1" x14ac:dyDescent="0.2">
      <c r="A131" s="2">
        <v>20003</v>
      </c>
      <c r="B131" s="2" t="s">
        <v>56</v>
      </c>
      <c r="C131" s="3">
        <v>2283998.3669676245</v>
      </c>
      <c r="D131" s="4">
        <v>3780.1339999999909</v>
      </c>
      <c r="E131" s="4">
        <v>196415</v>
      </c>
      <c r="F131" s="5">
        <v>0</v>
      </c>
      <c r="G131" s="6">
        <f t="shared" si="6"/>
        <v>943694</v>
      </c>
      <c r="H131" s="4"/>
      <c r="I131" s="4"/>
      <c r="J131" s="6">
        <v>1140109</v>
      </c>
      <c r="K131" s="4">
        <f t="shared" si="7"/>
        <v>2083803</v>
      </c>
    </row>
    <row r="132" spans="1:11" ht="13.5" customHeight="1" x14ac:dyDescent="0.2">
      <c r="A132" s="2">
        <v>66001</v>
      </c>
      <c r="B132" s="2" t="s">
        <v>159</v>
      </c>
      <c r="C132" s="3">
        <v>12124780.184638247</v>
      </c>
      <c r="D132" s="4">
        <v>0</v>
      </c>
      <c r="E132" s="4">
        <v>189892</v>
      </c>
      <c r="F132" s="5">
        <v>0</v>
      </c>
      <c r="G132" s="6">
        <f t="shared" si="6"/>
        <v>5872498</v>
      </c>
      <c r="H132" s="4"/>
      <c r="I132" s="4"/>
      <c r="J132" s="6">
        <v>6062390</v>
      </c>
      <c r="K132" s="4">
        <f t="shared" si="7"/>
        <v>11934888</v>
      </c>
    </row>
    <row r="133" spans="1:11" ht="13.5" customHeight="1" x14ac:dyDescent="0.2">
      <c r="A133" s="2">
        <v>33005</v>
      </c>
      <c r="B133" s="2" t="s">
        <v>83</v>
      </c>
      <c r="C133" s="3">
        <v>1053512.8125019877</v>
      </c>
      <c r="D133" s="4">
        <v>144188.59599999996</v>
      </c>
      <c r="E133" s="4">
        <v>370817</v>
      </c>
      <c r="F133" s="5">
        <v>0</v>
      </c>
      <c r="G133" s="6">
        <f t="shared" ref="G133:G164" si="8">IF(((0.5*C133)-(0.5*D133)-(0.5*F133)-E133)&lt;0,0,ROUND((0.5*C133)-(0.5*D133)-(0.5*F133)-E133,0))</f>
        <v>83845</v>
      </c>
      <c r="H133" s="4"/>
      <c r="I133" s="4"/>
      <c r="J133" s="6">
        <v>454662</v>
      </c>
      <c r="K133" s="4">
        <f t="shared" ref="K133:K164" si="9">G133+J133</f>
        <v>538507</v>
      </c>
    </row>
    <row r="134" spans="1:11" ht="13.5" customHeight="1" x14ac:dyDescent="0.2">
      <c r="A134" s="2">
        <v>49006</v>
      </c>
      <c r="B134" s="2" t="s">
        <v>118</v>
      </c>
      <c r="C134" s="3">
        <v>5405511.2102666087</v>
      </c>
      <c r="D134" s="4">
        <v>97767.112000000023</v>
      </c>
      <c r="E134" s="4">
        <v>1068106</v>
      </c>
      <c r="F134" s="5">
        <v>0</v>
      </c>
      <c r="G134" s="6">
        <f t="shared" si="8"/>
        <v>1585766</v>
      </c>
      <c r="H134" s="4"/>
      <c r="I134" s="4"/>
      <c r="J134" s="6">
        <v>2653872</v>
      </c>
      <c r="K134" s="4">
        <f t="shared" si="9"/>
        <v>4239638</v>
      </c>
    </row>
    <row r="135" spans="1:11" ht="13.5" customHeight="1" x14ac:dyDescent="0.2">
      <c r="A135" s="2">
        <v>13001</v>
      </c>
      <c r="B135" s="2" t="s">
        <v>38</v>
      </c>
      <c r="C135" s="3">
        <v>7014774.5423209257</v>
      </c>
      <c r="D135" s="4">
        <v>152253.90000000002</v>
      </c>
      <c r="E135" s="4">
        <v>1432944</v>
      </c>
      <c r="F135" s="5">
        <v>0</v>
      </c>
      <c r="G135" s="6">
        <f t="shared" si="8"/>
        <v>1998316</v>
      </c>
      <c r="H135" s="4"/>
      <c r="I135" s="4"/>
      <c r="J135" s="6">
        <v>3431260</v>
      </c>
      <c r="K135" s="4">
        <f t="shared" si="9"/>
        <v>5429576</v>
      </c>
    </row>
    <row r="136" spans="1:11" ht="13.5" customHeight="1" x14ac:dyDescent="0.2">
      <c r="A136" s="2">
        <v>60006</v>
      </c>
      <c r="B136" s="2" t="s">
        <v>148</v>
      </c>
      <c r="C136" s="3">
        <v>2249385.0759530505</v>
      </c>
      <c r="D136" s="4">
        <v>0</v>
      </c>
      <c r="E136" s="4">
        <v>487765</v>
      </c>
      <c r="F136" s="5">
        <v>0</v>
      </c>
      <c r="G136" s="6">
        <f t="shared" si="8"/>
        <v>636928</v>
      </c>
      <c r="H136" s="4"/>
      <c r="I136" s="4"/>
      <c r="J136" s="6">
        <v>1124693</v>
      </c>
      <c r="K136" s="4">
        <f t="shared" si="9"/>
        <v>1761621</v>
      </c>
    </row>
    <row r="137" spans="1:11" ht="13.5" customHeight="1" x14ac:dyDescent="0.2">
      <c r="A137" s="2">
        <v>11004</v>
      </c>
      <c r="B137" s="2" t="s">
        <v>34</v>
      </c>
      <c r="C137" s="3">
        <v>4927198.3846246805</v>
      </c>
      <c r="D137" s="4">
        <v>106728.68200000002</v>
      </c>
      <c r="E137" s="4">
        <v>438486</v>
      </c>
      <c r="F137" s="5">
        <v>0</v>
      </c>
      <c r="G137" s="6">
        <f t="shared" si="8"/>
        <v>1971749</v>
      </c>
      <c r="H137" s="4"/>
      <c r="I137" s="4"/>
      <c r="J137" s="6">
        <v>2410235</v>
      </c>
      <c r="K137" s="4">
        <f t="shared" si="9"/>
        <v>4381984</v>
      </c>
    </row>
    <row r="138" spans="1:11" ht="13.5" customHeight="1" x14ac:dyDescent="0.2">
      <c r="A138" s="2">
        <v>51005</v>
      </c>
      <c r="B138" s="2" t="s">
        <v>126</v>
      </c>
      <c r="C138" s="3">
        <v>1805216.0642604339</v>
      </c>
      <c r="D138" s="4">
        <v>19554.315999999992</v>
      </c>
      <c r="E138" s="4">
        <v>371386</v>
      </c>
      <c r="F138" s="5">
        <v>0</v>
      </c>
      <c r="G138" s="6">
        <f t="shared" si="8"/>
        <v>521445</v>
      </c>
      <c r="H138" s="4"/>
      <c r="I138" s="4"/>
      <c r="J138" s="6">
        <v>892831</v>
      </c>
      <c r="K138" s="4">
        <f t="shared" si="9"/>
        <v>1414276</v>
      </c>
    </row>
    <row r="139" spans="1:11" ht="13.5" customHeight="1" x14ac:dyDescent="0.2">
      <c r="A139" s="2">
        <v>6005</v>
      </c>
      <c r="B139" s="2" t="s">
        <v>26</v>
      </c>
      <c r="C139" s="3">
        <v>2113140.6202355642</v>
      </c>
      <c r="D139" s="4">
        <v>33445.062000000013</v>
      </c>
      <c r="E139" s="4">
        <v>279166</v>
      </c>
      <c r="F139" s="5">
        <v>0</v>
      </c>
      <c r="G139" s="6">
        <f t="shared" si="8"/>
        <v>760682</v>
      </c>
      <c r="H139" s="4"/>
      <c r="I139" s="4"/>
      <c r="J139" s="6">
        <v>1039848</v>
      </c>
      <c r="K139" s="4">
        <f t="shared" si="9"/>
        <v>1800530</v>
      </c>
    </row>
    <row r="140" spans="1:11" ht="13.5" customHeight="1" x14ac:dyDescent="0.2">
      <c r="A140" s="2">
        <v>14004</v>
      </c>
      <c r="B140" s="2" t="s">
        <v>42</v>
      </c>
      <c r="C140" s="3">
        <v>22686723.088504337</v>
      </c>
      <c r="D140" s="4">
        <v>454799.59200000006</v>
      </c>
      <c r="E140" s="4">
        <v>4602775</v>
      </c>
      <c r="F140" s="5">
        <v>0</v>
      </c>
      <c r="G140" s="6">
        <f t="shared" si="8"/>
        <v>6513187</v>
      </c>
      <c r="H140" s="4"/>
      <c r="I140" s="4"/>
      <c r="J140" s="6">
        <v>11115962</v>
      </c>
      <c r="K140" s="4">
        <f t="shared" si="9"/>
        <v>17629149</v>
      </c>
    </row>
    <row r="141" spans="1:11" ht="13.5" customHeight="1" x14ac:dyDescent="0.2">
      <c r="A141" s="2">
        <v>18003</v>
      </c>
      <c r="B141" s="2" t="s">
        <v>52</v>
      </c>
      <c r="C141" s="3">
        <v>1224596.0897459001</v>
      </c>
      <c r="D141" s="4">
        <v>27900.103999999992</v>
      </c>
      <c r="E141" s="4">
        <v>277656</v>
      </c>
      <c r="F141" s="5">
        <v>0</v>
      </c>
      <c r="G141" s="6">
        <f t="shared" si="8"/>
        <v>320692</v>
      </c>
      <c r="H141" s="4"/>
      <c r="I141" s="4"/>
      <c r="J141" s="6">
        <v>598348</v>
      </c>
      <c r="K141" s="4">
        <f t="shared" si="9"/>
        <v>919040</v>
      </c>
    </row>
    <row r="142" spans="1:11" ht="13.5" customHeight="1" x14ac:dyDescent="0.2">
      <c r="A142" s="2">
        <v>14005</v>
      </c>
      <c r="B142" s="2" t="s">
        <v>43</v>
      </c>
      <c r="C142" s="3">
        <v>1704639.8614199492</v>
      </c>
      <c r="D142" s="4">
        <v>17026.480739999999</v>
      </c>
      <c r="E142" s="4">
        <v>235839</v>
      </c>
      <c r="F142" s="5">
        <v>0</v>
      </c>
      <c r="G142" s="6">
        <f t="shared" si="8"/>
        <v>607968</v>
      </c>
      <c r="H142" s="4"/>
      <c r="I142" s="4"/>
      <c r="J142" s="6">
        <v>843807</v>
      </c>
      <c r="K142" s="4">
        <f t="shared" si="9"/>
        <v>1451775</v>
      </c>
    </row>
    <row r="143" spans="1:11" ht="13.5" customHeight="1" x14ac:dyDescent="0.2">
      <c r="A143" s="2">
        <v>18005</v>
      </c>
      <c r="B143" s="2" t="s">
        <v>53</v>
      </c>
      <c r="C143" s="3">
        <v>3229541.1772521548</v>
      </c>
      <c r="D143" s="4">
        <v>95078.513999999996</v>
      </c>
      <c r="E143" s="4">
        <v>1026274</v>
      </c>
      <c r="F143" s="5">
        <v>0</v>
      </c>
      <c r="G143" s="6">
        <f t="shared" si="8"/>
        <v>540957</v>
      </c>
      <c r="H143" s="4"/>
      <c r="I143" s="4"/>
      <c r="J143" s="6">
        <v>1567231</v>
      </c>
      <c r="K143" s="4">
        <f t="shared" si="9"/>
        <v>2108188</v>
      </c>
    </row>
    <row r="144" spans="1:11" ht="13.5" customHeight="1" x14ac:dyDescent="0.2">
      <c r="A144" s="2">
        <v>36002</v>
      </c>
      <c r="B144" s="2" t="s">
        <v>86</v>
      </c>
      <c r="C144" s="3">
        <v>2171103.3273744001</v>
      </c>
      <c r="D144" s="4">
        <v>111456.99200000006</v>
      </c>
      <c r="E144" s="4">
        <v>586216</v>
      </c>
      <c r="F144" s="5">
        <v>0</v>
      </c>
      <c r="G144" s="6">
        <f t="shared" si="8"/>
        <v>443607</v>
      </c>
      <c r="H144" s="4"/>
      <c r="I144" s="4"/>
      <c r="J144" s="6">
        <v>1029823</v>
      </c>
      <c r="K144" s="4">
        <f t="shared" si="9"/>
        <v>1473430</v>
      </c>
    </row>
    <row r="145" spans="1:11" ht="13.5" customHeight="1" x14ac:dyDescent="0.2">
      <c r="A145" s="2">
        <v>49007</v>
      </c>
      <c r="B145" s="2" t="s">
        <v>119</v>
      </c>
      <c r="C145" s="3">
        <v>7902246.5320661897</v>
      </c>
      <c r="D145" s="4">
        <v>19657.071999999927</v>
      </c>
      <c r="E145" s="4">
        <v>1204735</v>
      </c>
      <c r="F145" s="5">
        <v>0</v>
      </c>
      <c r="G145" s="6">
        <f t="shared" si="8"/>
        <v>2736560</v>
      </c>
      <c r="H145" s="4"/>
      <c r="I145" s="4"/>
      <c r="J145" s="6">
        <v>3941295</v>
      </c>
      <c r="K145" s="4">
        <f t="shared" si="9"/>
        <v>6677855</v>
      </c>
    </row>
    <row r="146" spans="1:11" ht="13.5" customHeight="1" x14ac:dyDescent="0.2">
      <c r="A146" s="2">
        <v>1003</v>
      </c>
      <c r="B146" s="2" t="s">
        <v>12</v>
      </c>
      <c r="C146" s="3">
        <v>894752.5011818182</v>
      </c>
      <c r="D146" s="4">
        <v>212703.00999999998</v>
      </c>
      <c r="E146" s="4">
        <v>223007</v>
      </c>
      <c r="F146" s="5">
        <v>0</v>
      </c>
      <c r="G146" s="6">
        <f t="shared" si="8"/>
        <v>118018</v>
      </c>
      <c r="H146" s="4"/>
      <c r="I146" s="42"/>
      <c r="J146" s="6">
        <v>341025</v>
      </c>
      <c r="K146" s="4">
        <f t="shared" si="9"/>
        <v>459043</v>
      </c>
    </row>
    <row r="147" spans="1:11" ht="13.5" customHeight="1" x14ac:dyDescent="0.2">
      <c r="A147" s="2">
        <v>47001</v>
      </c>
      <c r="B147" s="2" t="s">
        <v>111</v>
      </c>
      <c r="C147" s="3">
        <v>2581123.3611965235</v>
      </c>
      <c r="D147" s="4">
        <v>0</v>
      </c>
      <c r="E147" s="4">
        <v>145627</v>
      </c>
      <c r="F147" s="5">
        <v>0</v>
      </c>
      <c r="G147" s="6">
        <f t="shared" si="8"/>
        <v>1144935</v>
      </c>
      <c r="H147" s="4"/>
      <c r="I147" s="4"/>
      <c r="J147" s="6">
        <v>1290562</v>
      </c>
      <c r="K147" s="4">
        <f t="shared" si="9"/>
        <v>2435497</v>
      </c>
    </row>
    <row r="148" spans="1:11" ht="13.5" customHeight="1" x14ac:dyDescent="0.2">
      <c r="A148" s="2">
        <v>12003</v>
      </c>
      <c r="B148" s="2" t="s">
        <v>37</v>
      </c>
      <c r="C148" s="3">
        <v>1681112.7843354039</v>
      </c>
      <c r="D148" s="4">
        <v>91809.476000000024</v>
      </c>
      <c r="E148" s="4">
        <v>416565</v>
      </c>
      <c r="F148" s="5">
        <v>0</v>
      </c>
      <c r="G148" s="6">
        <f t="shared" si="8"/>
        <v>378087</v>
      </c>
      <c r="H148" s="4"/>
      <c r="I148" s="4"/>
      <c r="J148" s="6">
        <v>794652</v>
      </c>
      <c r="K148" s="4">
        <f t="shared" si="9"/>
        <v>1172739</v>
      </c>
    </row>
    <row r="149" spans="1:11" ht="13.5" customHeight="1" x14ac:dyDescent="0.2">
      <c r="A149" s="2">
        <v>54007</v>
      </c>
      <c r="B149" s="2" t="s">
        <v>134</v>
      </c>
      <c r="C149" s="3">
        <v>1552894.3361570928</v>
      </c>
      <c r="D149" s="4">
        <v>35886.758000000002</v>
      </c>
      <c r="E149" s="4">
        <v>249173</v>
      </c>
      <c r="F149" s="5">
        <v>0</v>
      </c>
      <c r="G149" s="6">
        <f t="shared" si="8"/>
        <v>509331</v>
      </c>
      <c r="H149" s="4"/>
      <c r="I149" s="4"/>
      <c r="J149" s="6">
        <v>758504</v>
      </c>
      <c r="K149" s="4">
        <f t="shared" si="9"/>
        <v>1267835</v>
      </c>
    </row>
    <row r="150" spans="1:11" ht="13.5" customHeight="1" x14ac:dyDescent="0.2">
      <c r="A150" s="2">
        <v>59002</v>
      </c>
      <c r="B150" s="2" t="s">
        <v>143</v>
      </c>
      <c r="C150" s="3">
        <v>4123287.0692385477</v>
      </c>
      <c r="D150" s="4">
        <v>0</v>
      </c>
      <c r="E150" s="4">
        <v>833231</v>
      </c>
      <c r="F150" s="5">
        <v>0</v>
      </c>
      <c r="G150" s="6">
        <f t="shared" si="8"/>
        <v>1228413</v>
      </c>
      <c r="H150" s="4"/>
      <c r="I150" s="4"/>
      <c r="J150" s="6">
        <v>2061644</v>
      </c>
      <c r="K150" s="4">
        <f t="shared" si="9"/>
        <v>3290057</v>
      </c>
    </row>
    <row r="151" spans="1:11" ht="13.5" customHeight="1" x14ac:dyDescent="0.2">
      <c r="A151" s="9">
        <v>2006</v>
      </c>
      <c r="B151" s="2" t="s">
        <v>15</v>
      </c>
      <c r="C151" s="3">
        <v>2362422.6704590023</v>
      </c>
      <c r="D151" s="4">
        <v>28604.796000000002</v>
      </c>
      <c r="E151" s="4">
        <v>514170</v>
      </c>
      <c r="F151" s="5">
        <v>0</v>
      </c>
      <c r="G151" s="6">
        <f t="shared" si="8"/>
        <v>652739</v>
      </c>
      <c r="H151" s="4"/>
      <c r="I151" s="4"/>
      <c r="J151" s="6">
        <v>1166909</v>
      </c>
      <c r="K151" s="4">
        <f t="shared" si="9"/>
        <v>1819648</v>
      </c>
    </row>
    <row r="152" spans="1:11" ht="13.5" customHeight="1" x14ac:dyDescent="0.2">
      <c r="A152" s="2">
        <v>55004</v>
      </c>
      <c r="B152" s="2" t="s">
        <v>135</v>
      </c>
      <c r="C152" s="3">
        <v>1686674.6716729756</v>
      </c>
      <c r="D152" s="4">
        <v>16797.202000000005</v>
      </c>
      <c r="E152" s="4">
        <v>237156</v>
      </c>
      <c r="F152" s="5">
        <v>0</v>
      </c>
      <c r="G152" s="6">
        <f t="shared" si="8"/>
        <v>597783</v>
      </c>
      <c r="H152" s="4"/>
      <c r="I152" s="4"/>
      <c r="J152" s="6">
        <v>834939</v>
      </c>
      <c r="K152" s="4">
        <f t="shared" si="9"/>
        <v>1432722</v>
      </c>
    </row>
    <row r="153" spans="1:11" ht="13.5" customHeight="1" x14ac:dyDescent="0.2">
      <c r="A153" s="2">
        <v>63003</v>
      </c>
      <c r="B153" s="2" t="s">
        <v>156</v>
      </c>
      <c r="C153" s="3">
        <v>15615761.196183309</v>
      </c>
      <c r="D153" s="4">
        <v>443511.75</v>
      </c>
      <c r="E153" s="4">
        <v>3169186</v>
      </c>
      <c r="F153" s="5">
        <v>0</v>
      </c>
      <c r="G153" s="6">
        <f t="shared" si="8"/>
        <v>4416939</v>
      </c>
      <c r="H153" s="4"/>
      <c r="I153" s="4"/>
      <c r="J153" s="6">
        <v>7586125</v>
      </c>
      <c r="K153" s="4">
        <f t="shared" si="9"/>
        <v>12003064</v>
      </c>
    </row>
    <row r="154" spans="1:11" x14ac:dyDescent="0.2">
      <c r="A154" s="10"/>
      <c r="B154" s="10"/>
      <c r="C154" s="4">
        <f>SUM(C5:C153)</f>
        <v>812008953.52390444</v>
      </c>
      <c r="D154" s="4">
        <f>SUM(D5:D153)</f>
        <v>13124924.257999999</v>
      </c>
      <c r="E154" s="4">
        <f t="shared" ref="E154:K154" si="10">SUM(E5:E153)</f>
        <v>166926206</v>
      </c>
      <c r="F154" s="4">
        <f t="shared" si="10"/>
        <v>0</v>
      </c>
      <c r="G154" s="4">
        <f t="shared" si="10"/>
        <v>233952595</v>
      </c>
      <c r="H154" s="4">
        <f t="shared" si="10"/>
        <v>0</v>
      </c>
      <c r="I154" s="4">
        <f t="shared" si="10"/>
        <v>0</v>
      </c>
      <c r="J154" s="4">
        <f t="shared" si="10"/>
        <v>399442016</v>
      </c>
      <c r="K154" s="4">
        <f t="shared" si="10"/>
        <v>633394611</v>
      </c>
    </row>
    <row r="155" spans="1:11" ht="12.75" thickBot="1" x14ac:dyDescent="0.25">
      <c r="A155" s="43"/>
      <c r="B155" s="43"/>
      <c r="C155" s="11"/>
      <c r="D155" s="11"/>
      <c r="E155" s="11"/>
      <c r="F155" s="12"/>
      <c r="G155" s="11"/>
      <c r="H155" s="13"/>
      <c r="I155" s="14"/>
      <c r="J155" s="13"/>
      <c r="K155" s="13"/>
    </row>
    <row r="156" spans="1:11" s="20" customFormat="1" ht="12.75" thickBot="1" x14ac:dyDescent="0.25">
      <c r="A156" s="15" t="s">
        <v>160</v>
      </c>
      <c r="B156" s="16" t="s">
        <v>161</v>
      </c>
      <c r="C156" s="17">
        <v>363057</v>
      </c>
      <c r="D156" s="17"/>
      <c r="E156" s="17"/>
      <c r="F156" s="18"/>
      <c r="G156" s="17">
        <f>IF((0.5*C156)-(D156*0.5)-E156+F156&lt;0,0,ROUND((0.5*C156)-(D156*0.5)-E156+F156,0))</f>
        <v>181529</v>
      </c>
      <c r="H156" s="17"/>
      <c r="I156" s="19"/>
      <c r="J156" s="17">
        <f t="shared" ref="J156" si="11">IF((0.5*C156)-(0.5*D156)-H156+I156&lt;0,0,ROUND((0.5*C156)-(0.5*D156)-H156+I156,0))</f>
        <v>181529</v>
      </c>
      <c r="K156" s="17">
        <f>G156+J156</f>
        <v>363058</v>
      </c>
    </row>
    <row r="157" spans="1:11" s="25" customFormat="1" x14ac:dyDescent="0.2">
      <c r="A157" s="21"/>
      <c r="B157" s="21"/>
      <c r="C157" s="22"/>
      <c r="D157" s="22"/>
      <c r="E157" s="22"/>
      <c r="F157" s="22"/>
      <c r="G157" s="22"/>
      <c r="H157" s="23"/>
      <c r="I157" s="24"/>
      <c r="J157" s="23"/>
      <c r="K157" s="23"/>
    </row>
    <row r="158" spans="1:11" ht="13.5" customHeight="1" x14ac:dyDescent="0.25">
      <c r="A158" s="26"/>
      <c r="B158" s="26" t="s">
        <v>165</v>
      </c>
      <c r="C158" s="27"/>
      <c r="D158" s="11"/>
      <c r="E158" s="11"/>
      <c r="F158" s="11"/>
      <c r="G158" s="11"/>
      <c r="H158" s="13"/>
      <c r="I158" s="14"/>
      <c r="J158" s="13" t="s">
        <v>162</v>
      </c>
      <c r="K158" s="28">
        <f>K154+K156</f>
        <v>633757669</v>
      </c>
    </row>
    <row r="160" spans="1:11" x14ac:dyDescent="0.2">
      <c r="E160" s="31" t="s">
        <v>160</v>
      </c>
    </row>
    <row r="161" spans="5:5" x14ac:dyDescent="0.2">
      <c r="E161" s="31" t="s">
        <v>160</v>
      </c>
    </row>
  </sheetData>
  <sortState xmlns:xlrd2="http://schemas.microsoft.com/office/spreadsheetml/2017/richdata2" ref="A5:K153">
    <sortCondition ref="B5:B153"/>
  </sortState>
  <mergeCells count="1">
    <mergeCell ref="A155:B155"/>
  </mergeCells>
  <printOptions horizontalCentered="1"/>
  <pageMargins left="0.17" right="0.17" top="0.42" bottom="0.43" header="0.17" footer="0.16"/>
  <pageSetup scale="90" fitToHeight="0" orientation="portrait" cellComments="asDisplayed" r:id="rId1"/>
  <headerFooter alignWithMargins="0">
    <oddHeader xml:space="preserve">&amp;C&amp;"Lucida Sans Unicode,Regular"&amp;14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FY2020</vt:lpstr>
      <vt:lpstr>'FY2020'!Print_Area</vt:lpstr>
      <vt:lpstr>'FY2020'!Print_Titles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2019-07-23T13:52:44Z</cp:lastPrinted>
  <dcterms:created xsi:type="dcterms:W3CDTF">2019-07-23T13:45:49Z</dcterms:created>
  <dcterms:modified xsi:type="dcterms:W3CDTF">2019-07-23T14:00:20Z</dcterms:modified>
</cp:coreProperties>
</file>