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FY14 Sparsity" sheetId="1" r:id="rId1"/>
  </sheets>
  <externalReferences>
    <externalReference r:id="rId2"/>
    <externalReference r:id="rId3"/>
    <externalReference r:id="rId4"/>
    <externalReference r:id="rId5"/>
  </externalReferences>
  <definedNames>
    <definedName name="_51002">[1]Districts!#REF!</definedName>
    <definedName name="_xlnm._FilterDatabase" localSheetId="0" hidden="1">'FY14 Sparsity'!$A$3:$K$157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[3]Districts!#REF!</definedName>
    <definedName name="jolene" hidden="1">[4]LEVIES97!$A$6:$AA$182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'FY14 Sparsity'!$A$1:$K$155</definedName>
    <definedName name="_xlnm.Print_Titles" localSheetId="0">'FY14 Sparsity'!$1:$3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I154" i="1" l="1"/>
  <c r="K154" i="1" s="1"/>
  <c r="J153" i="1"/>
  <c r="I153" i="1"/>
  <c r="K153" i="1" s="1"/>
  <c r="I151" i="1"/>
  <c r="I150" i="1"/>
  <c r="K150" i="1" s="1"/>
  <c r="I149" i="1"/>
  <c r="K149" i="1" s="1"/>
  <c r="I147" i="1"/>
  <c r="I146" i="1"/>
  <c r="K146" i="1" s="1"/>
  <c r="K144" i="1"/>
  <c r="J144" i="1"/>
  <c r="I144" i="1"/>
  <c r="I143" i="1"/>
  <c r="I142" i="1"/>
  <c r="K142" i="1" s="1"/>
  <c r="K141" i="1"/>
  <c r="I141" i="1"/>
  <c r="J141" i="1" s="1"/>
  <c r="K140" i="1"/>
  <c r="J140" i="1"/>
  <c r="I140" i="1"/>
  <c r="I139" i="1"/>
  <c r="I138" i="1"/>
  <c r="K138" i="1" s="1"/>
  <c r="K137" i="1"/>
  <c r="I137" i="1"/>
  <c r="J137" i="1" s="1"/>
  <c r="K136" i="1"/>
  <c r="J136" i="1"/>
  <c r="I136" i="1"/>
  <c r="I135" i="1"/>
  <c r="I134" i="1"/>
  <c r="K134" i="1" s="1"/>
  <c r="K133" i="1"/>
  <c r="I133" i="1"/>
  <c r="J133" i="1" s="1"/>
  <c r="I131" i="1"/>
  <c r="I130" i="1"/>
  <c r="K130" i="1" s="1"/>
  <c r="J129" i="1"/>
  <c r="I129" i="1"/>
  <c r="K129" i="1" s="1"/>
  <c r="I127" i="1"/>
  <c r="I126" i="1"/>
  <c r="K126" i="1" s="1"/>
  <c r="I125" i="1"/>
  <c r="K125" i="1" s="1"/>
  <c r="J124" i="1"/>
  <c r="I124" i="1"/>
  <c r="K124" i="1" s="1"/>
  <c r="I123" i="1"/>
  <c r="I122" i="1"/>
  <c r="K122" i="1" s="1"/>
  <c r="I121" i="1"/>
  <c r="K121" i="1" s="1"/>
  <c r="I119" i="1"/>
  <c r="I118" i="1"/>
  <c r="K118" i="1" s="1"/>
  <c r="K117" i="1"/>
  <c r="J117" i="1"/>
  <c r="I117" i="1"/>
  <c r="I116" i="1"/>
  <c r="K116" i="1" s="1"/>
  <c r="I115" i="1"/>
  <c r="I114" i="1"/>
  <c r="K114" i="1" s="1"/>
  <c r="K112" i="1"/>
  <c r="J112" i="1"/>
  <c r="I112" i="1"/>
  <c r="I111" i="1"/>
  <c r="I110" i="1"/>
  <c r="K110" i="1" s="1"/>
  <c r="K109" i="1"/>
  <c r="I109" i="1"/>
  <c r="J109" i="1" s="1"/>
  <c r="K108" i="1"/>
  <c r="J108" i="1"/>
  <c r="I108" i="1"/>
  <c r="I107" i="1"/>
  <c r="K104" i="1"/>
  <c r="J104" i="1"/>
  <c r="I104" i="1"/>
  <c r="I103" i="1"/>
  <c r="I102" i="1"/>
  <c r="K102" i="1" s="1"/>
  <c r="K101" i="1"/>
  <c r="I101" i="1"/>
  <c r="J101" i="1" s="1"/>
  <c r="K100" i="1"/>
  <c r="J100" i="1"/>
  <c r="I100" i="1"/>
  <c r="I99" i="1"/>
  <c r="I98" i="1"/>
  <c r="K98" i="1" s="1"/>
  <c r="K97" i="1"/>
  <c r="I97" i="1"/>
  <c r="J97" i="1" s="1"/>
  <c r="K96" i="1"/>
  <c r="J96" i="1"/>
  <c r="I96" i="1"/>
  <c r="I95" i="1"/>
  <c r="I94" i="1"/>
  <c r="J91" i="1"/>
  <c r="I91" i="1"/>
  <c r="K91" i="1" s="1"/>
  <c r="I88" i="1"/>
  <c r="I87" i="1"/>
  <c r="J86" i="1"/>
  <c r="I86" i="1"/>
  <c r="K86" i="1" s="1"/>
  <c r="I83" i="1"/>
  <c r="I82" i="1"/>
  <c r="I79" i="1"/>
  <c r="I78" i="1"/>
  <c r="K78" i="1" s="1"/>
  <c r="J77" i="1"/>
  <c r="I77" i="1"/>
  <c r="K77" i="1" s="1"/>
  <c r="I76" i="1"/>
  <c r="I75" i="1"/>
  <c r="J74" i="1"/>
  <c r="I74" i="1"/>
  <c r="K74" i="1" s="1"/>
  <c r="I73" i="1"/>
  <c r="I72" i="1"/>
  <c r="I71" i="1"/>
  <c r="I70" i="1"/>
  <c r="K70" i="1" s="1"/>
  <c r="I69" i="1"/>
  <c r="I68" i="1"/>
  <c r="I67" i="1"/>
  <c r="I66" i="1"/>
  <c r="K66" i="1" s="1"/>
  <c r="I65" i="1"/>
  <c r="K65" i="1" s="1"/>
  <c r="I63" i="1"/>
  <c r="K63" i="1" s="1"/>
  <c r="I61" i="1"/>
  <c r="I60" i="1"/>
  <c r="I59" i="1"/>
  <c r="I58" i="1"/>
  <c r="K58" i="1" s="1"/>
  <c r="I55" i="1"/>
  <c r="J54" i="1"/>
  <c r="I54" i="1"/>
  <c r="K54" i="1" s="1"/>
  <c r="I51" i="1"/>
  <c r="I50" i="1"/>
  <c r="K50" i="1" s="1"/>
  <c r="I49" i="1"/>
  <c r="I47" i="1"/>
  <c r="K47" i="1" s="1"/>
  <c r="I46" i="1"/>
  <c r="K46" i="1" s="1"/>
  <c r="I43" i="1"/>
  <c r="I42" i="1"/>
  <c r="I41" i="1"/>
  <c r="K41" i="1" s="1"/>
  <c r="I39" i="1"/>
  <c r="I38" i="1"/>
  <c r="K38" i="1" s="1"/>
  <c r="I37" i="1"/>
  <c r="K37" i="1" s="1"/>
  <c r="I36" i="1"/>
  <c r="J35" i="1"/>
  <c r="I35" i="1"/>
  <c r="K35" i="1" s="1"/>
  <c r="J34" i="1"/>
  <c r="I34" i="1"/>
  <c r="K34" i="1" s="1"/>
  <c r="I31" i="1"/>
  <c r="I30" i="1"/>
  <c r="K30" i="1" s="1"/>
  <c r="I29" i="1"/>
  <c r="K29" i="1" s="1"/>
  <c r="I28" i="1"/>
  <c r="I27" i="1"/>
  <c r="I26" i="1"/>
  <c r="K26" i="1" s="1"/>
  <c r="J25" i="1"/>
  <c r="I25" i="1"/>
  <c r="K25" i="1" s="1"/>
  <c r="I24" i="1"/>
  <c r="I22" i="1"/>
  <c r="K22" i="1" s="1"/>
  <c r="I21" i="1"/>
  <c r="I18" i="1"/>
  <c r="K18" i="1" s="1"/>
  <c r="I17" i="1"/>
  <c r="K17" i="1" s="1"/>
  <c r="J14" i="1"/>
  <c r="I14" i="1"/>
  <c r="K14" i="1" s="1"/>
  <c r="I13" i="1"/>
  <c r="J116" i="1" l="1"/>
  <c r="J121" i="1"/>
  <c r="J125" i="1"/>
  <c r="J149" i="1"/>
  <c r="J22" i="1"/>
  <c r="J37" i="1"/>
  <c r="J47" i="1"/>
  <c r="J63" i="1"/>
  <c r="K73" i="1"/>
  <c r="J73" i="1"/>
  <c r="K69" i="1"/>
  <c r="J69" i="1"/>
  <c r="K21" i="1"/>
  <c r="J21" i="1"/>
  <c r="K49" i="1"/>
  <c r="J49" i="1"/>
  <c r="K13" i="1"/>
  <c r="J13" i="1"/>
  <c r="K61" i="1"/>
  <c r="J61" i="1"/>
  <c r="I11" i="1"/>
  <c r="I12" i="1"/>
  <c r="J18" i="1"/>
  <c r="I33" i="1"/>
  <c r="K36" i="1"/>
  <c r="J36" i="1"/>
  <c r="J42" i="1"/>
  <c r="K42" i="1" s="1"/>
  <c r="J50" i="1"/>
  <c r="J75" i="1"/>
  <c r="K75" i="1" s="1"/>
  <c r="K82" i="1"/>
  <c r="J82" i="1"/>
  <c r="I85" i="1"/>
  <c r="I89" i="1"/>
  <c r="K94" i="1"/>
  <c r="J94" i="1"/>
  <c r="I8" i="1"/>
  <c r="I20" i="1"/>
  <c r="J38" i="1"/>
  <c r="K60" i="1"/>
  <c r="J60" i="1"/>
  <c r="J65" i="1"/>
  <c r="K67" i="1"/>
  <c r="J67" i="1"/>
  <c r="K68" i="1"/>
  <c r="J68" i="1"/>
  <c r="J78" i="1"/>
  <c r="I81" i="1"/>
  <c r="I93" i="1"/>
  <c r="J95" i="1"/>
  <c r="K95" i="1"/>
  <c r="J123" i="1"/>
  <c r="K123" i="1"/>
  <c r="K127" i="1"/>
  <c r="J127" i="1"/>
  <c r="K151" i="1"/>
  <c r="J151" i="1"/>
  <c r="I5" i="1"/>
  <c r="I9" i="1"/>
  <c r="J17" i="1"/>
  <c r="J29" i="1"/>
  <c r="K31" i="1"/>
  <c r="J31" i="1"/>
  <c r="I32" i="1"/>
  <c r="J41" i="1"/>
  <c r="J43" i="1"/>
  <c r="K43" i="1" s="1"/>
  <c r="I44" i="1"/>
  <c r="J51" i="1"/>
  <c r="K51" i="1" s="1"/>
  <c r="I52" i="1"/>
  <c r="K55" i="1"/>
  <c r="J55" i="1"/>
  <c r="I56" i="1"/>
  <c r="I62" i="1"/>
  <c r="I64" i="1"/>
  <c r="J70" i="1"/>
  <c r="K83" i="1"/>
  <c r="J83" i="1"/>
  <c r="I84" i="1"/>
  <c r="J87" i="1"/>
  <c r="K87" i="1" s="1"/>
  <c r="K88" i="1"/>
  <c r="J88" i="1"/>
  <c r="J115" i="1"/>
  <c r="K115" i="1"/>
  <c r="J119" i="1"/>
  <c r="K119" i="1"/>
  <c r="K147" i="1"/>
  <c r="J147" i="1"/>
  <c r="I7" i="1"/>
  <c r="I23" i="1"/>
  <c r="K24" i="1"/>
  <c r="J24" i="1"/>
  <c r="J30" i="1"/>
  <c r="I45" i="1"/>
  <c r="I53" i="1"/>
  <c r="I57" i="1"/>
  <c r="J71" i="1"/>
  <c r="K71" i="1" s="1"/>
  <c r="K72" i="1"/>
  <c r="J72" i="1"/>
  <c r="K76" i="1"/>
  <c r="J76" i="1"/>
  <c r="J99" i="1"/>
  <c r="K99" i="1" s="1"/>
  <c r="K103" i="1"/>
  <c r="J103" i="1"/>
  <c r="K131" i="1"/>
  <c r="J131" i="1"/>
  <c r="C155" i="1"/>
  <c r="I4" i="1"/>
  <c r="I19" i="1"/>
  <c r="J26" i="1"/>
  <c r="K59" i="1"/>
  <c r="J59" i="1"/>
  <c r="I6" i="1"/>
  <c r="I10" i="1"/>
  <c r="I15" i="1"/>
  <c r="I16" i="1"/>
  <c r="K27" i="1"/>
  <c r="J27" i="1"/>
  <c r="K28" i="1"/>
  <c r="J28" i="1"/>
  <c r="K39" i="1"/>
  <c r="J39" i="1"/>
  <c r="I40" i="1"/>
  <c r="J46" i="1"/>
  <c r="I48" i="1"/>
  <c r="J58" i="1"/>
  <c r="J66" i="1"/>
  <c r="K79" i="1"/>
  <c r="J79" i="1"/>
  <c r="I80" i="1"/>
  <c r="I90" i="1"/>
  <c r="I92" i="1"/>
  <c r="J107" i="1"/>
  <c r="K107" i="1"/>
  <c r="J111" i="1"/>
  <c r="K111" i="1"/>
  <c r="J135" i="1"/>
  <c r="K135" i="1"/>
  <c r="J139" i="1"/>
  <c r="K139" i="1" s="1"/>
  <c r="J143" i="1"/>
  <c r="K143" i="1"/>
  <c r="D155" i="1"/>
  <c r="J98" i="1"/>
  <c r="J102" i="1"/>
  <c r="I105" i="1"/>
  <c r="J110" i="1"/>
  <c r="I113" i="1"/>
  <c r="J114" i="1"/>
  <c r="J118" i="1"/>
  <c r="J122" i="1"/>
  <c r="J126" i="1"/>
  <c r="J130" i="1"/>
  <c r="J134" i="1"/>
  <c r="J138" i="1"/>
  <c r="J142" i="1"/>
  <c r="I145" i="1"/>
  <c r="J146" i="1"/>
  <c r="J150" i="1"/>
  <c r="J154" i="1"/>
  <c r="I106" i="1"/>
  <c r="I120" i="1"/>
  <c r="I128" i="1"/>
  <c r="I132" i="1"/>
  <c r="I148" i="1"/>
  <c r="I152" i="1"/>
  <c r="K16" i="1" l="1"/>
  <c r="J16" i="1"/>
  <c r="J5" i="1"/>
  <c r="K5" i="1"/>
  <c r="K128" i="1"/>
  <c r="J128" i="1"/>
  <c r="J40" i="1"/>
  <c r="K40" i="1" s="1"/>
  <c r="J4" i="1"/>
  <c r="K4" i="1"/>
  <c r="J53" i="1"/>
  <c r="K53" i="1" s="1"/>
  <c r="J52" i="1"/>
  <c r="K52" i="1" s="1"/>
  <c r="K32" i="1"/>
  <c r="J32" i="1"/>
  <c r="K20" i="1"/>
  <c r="J20" i="1"/>
  <c r="K152" i="1"/>
  <c r="J152" i="1"/>
  <c r="J120" i="1"/>
  <c r="K120" i="1" s="1"/>
  <c r="J105" i="1"/>
  <c r="K105" i="1" s="1"/>
  <c r="K80" i="1"/>
  <c r="J80" i="1"/>
  <c r="K15" i="1"/>
  <c r="J15" i="1"/>
  <c r="J6" i="1"/>
  <c r="K6" i="1"/>
  <c r="J45" i="1"/>
  <c r="K45" i="1" s="1"/>
  <c r="K23" i="1"/>
  <c r="J23" i="1"/>
  <c r="K56" i="1"/>
  <c r="J56" i="1"/>
  <c r="J9" i="1"/>
  <c r="K9" i="1"/>
  <c r="K93" i="1"/>
  <c r="J93" i="1"/>
  <c r="J8" i="1"/>
  <c r="K8" i="1"/>
  <c r="J89" i="1"/>
  <c r="K89" i="1" s="1"/>
  <c r="K148" i="1"/>
  <c r="J148" i="1"/>
  <c r="K106" i="1"/>
  <c r="J106" i="1"/>
  <c r="J145" i="1"/>
  <c r="K145" i="1"/>
  <c r="K48" i="1"/>
  <c r="J48" i="1"/>
  <c r="K19" i="1"/>
  <c r="J19" i="1"/>
  <c r="J81" i="1"/>
  <c r="K81" i="1" s="1"/>
  <c r="K85" i="1"/>
  <c r="J85" i="1"/>
  <c r="K12" i="1"/>
  <c r="J12" i="1"/>
  <c r="J90" i="1"/>
  <c r="K90" i="1" s="1"/>
  <c r="K62" i="1"/>
  <c r="J62" i="1"/>
  <c r="J44" i="1"/>
  <c r="K44" i="1" s="1"/>
  <c r="K33" i="1"/>
  <c r="J33" i="1"/>
  <c r="J132" i="1"/>
  <c r="K132" i="1" s="1"/>
  <c r="J113" i="1"/>
  <c r="K113" i="1"/>
  <c r="K92" i="1"/>
  <c r="J92" i="1"/>
  <c r="J10" i="1"/>
  <c r="K10" i="1"/>
  <c r="K57" i="1"/>
  <c r="J57" i="1"/>
  <c r="J7" i="1"/>
  <c r="K7" i="1"/>
  <c r="K84" i="1"/>
  <c r="J84" i="1"/>
  <c r="J64" i="1"/>
  <c r="K64" i="1" s="1"/>
  <c r="K11" i="1"/>
  <c r="J11" i="1"/>
  <c r="K155" i="1" l="1"/>
</calcChain>
</file>

<file path=xl/sharedStrings.xml><?xml version="1.0" encoding="utf-8"?>
<sst xmlns="http://schemas.openxmlformats.org/spreadsheetml/2006/main" count="324" uniqueCount="174">
  <si>
    <t>FY14 Sparsity</t>
  </si>
  <si>
    <t>PSA</t>
  </si>
  <si>
    <t>Maximum</t>
  </si>
  <si>
    <t>Requirement</t>
  </si>
  <si>
    <t>&lt;=500</t>
  </si>
  <si>
    <t>&gt;=400</t>
  </si>
  <si>
    <t>&lt;=.5</t>
  </si>
  <si>
    <t>&gt;=15</t>
  </si>
  <si>
    <t>&gt;=$2.090</t>
  </si>
  <si>
    <t>Yes</t>
  </si>
  <si>
    <t>District Name</t>
  </si>
  <si>
    <t>Dist #</t>
  </si>
  <si>
    <t>Fall 2013 State Aid Fall Enrollment</t>
  </si>
  <si>
    <t>13-14 Land Area</t>
  </si>
  <si>
    <t>Fall Enrollment  per Sq Mile</t>
  </si>
  <si>
    <t>Miles to Nearest H.S. GIS Data</t>
  </si>
  <si>
    <t>Pay 14 GF Ag Levy</t>
  </si>
  <si>
    <t>Operates Secondary Att Ctr</t>
  </si>
  <si>
    <t>Meets all Criteria</t>
  </si>
  <si>
    <t>Sparsity Category      0=not eligible  1=&lt;83 or &gt;232  2=83 to 232</t>
  </si>
  <si>
    <t>Sparsity Allocation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</si>
  <si>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</si>
  <si>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</si>
  <si>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</si>
  <si>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</si>
  <si>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</si>
  <si>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</si>
  <si>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</si>
  <si>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</si>
  <si>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</si>
  <si>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</si>
  <si>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</si>
  <si>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</si>
  <si>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No</t>
  </si>
  <si>
    <t>Bison 52-1</t>
  </si>
  <si>
    <t>Bon Homme 04-2</t>
  </si>
  <si>
    <t>Bowdle 22-1</t>
  </si>
  <si>
    <t>Brandon Valley 49-2</t>
  </si>
  <si>
    <t>Bridgewater-Emery 30-3</t>
  </si>
  <si>
    <t>Britton-Hecla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</si>
  <si>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</si>
  <si>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</si>
  <si>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</si>
  <si>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</si>
  <si>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</si>
  <si>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</si>
  <si>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</si>
  <si>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39-1</t>
  </si>
  <si>
    <t>Clark 12-2</t>
  </si>
  <si>
    <t>Colman-Egan 50-5</t>
  </si>
  <si>
    <t>Colome Consolidated 59-3</t>
  </si>
  <si>
    <t>Corsica 21-2</t>
  </si>
  <si>
    <t>Custer 16-1</t>
  </si>
  <si>
    <t>Dakota Valley 61-8</t>
  </si>
  <si>
    <t>De Smet 38-2</t>
  </si>
  <si>
    <t>Dell Rapids 49-3</t>
  </si>
  <si>
    <t>Deubrook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</si>
  <si>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</si>
  <si>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</si>
  <si>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</si>
  <si>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</si>
  <si>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</si>
  <si>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</si>
  <si>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</si>
  <si>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</si>
  <si>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</si>
  <si>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</si>
  <si>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</si>
  <si>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</si>
  <si>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</si>
  <si>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</si>
  <si>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Faulkton Area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</si>
  <si>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</si>
  <si>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</si>
  <si>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</si>
  <si>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</si>
  <si>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</si>
  <si>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</si>
  <si>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</si>
  <si>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Grant-Deuel 25-3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</si>
  <si>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</si>
  <si>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</si>
  <si>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</si>
  <si>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</si>
  <si>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</si>
  <si>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</si>
  <si>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</si>
  <si>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</si>
  <si>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</si>
  <si>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Highmore-Harrold 34-2</t>
  </si>
  <si>
    <t>Hill City 51-2</t>
  </si>
  <si>
    <t>Hitchcock-Tulare 56-6</t>
  </si>
  <si>
    <t>Hot Springs 23-2</t>
  </si>
  <si>
    <t>Hoven 53-2</t>
  </si>
  <si>
    <t>Howard 48-3</t>
  </si>
  <si>
    <t>Huron 02-2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</si>
  <si>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</si>
  <si>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</si>
  <si>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</si>
  <si>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</si>
  <si>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</si>
  <si>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</si>
  <si>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</si>
  <si>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Langford Area 45-5</t>
  </si>
  <si>
    <t>Lead-Deadwood 40-1</t>
  </si>
  <si>
    <t>Lemmon 52-4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</si>
  <si>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</si>
  <si>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</si>
  <si>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</si>
  <si>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</si>
  <si>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</si>
  <si>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</si>
  <si>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</si>
  <si>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</si>
  <si>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</si>
  <si>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</si>
  <si>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</si>
  <si>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</si>
  <si>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</si>
  <si>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</si>
  <si>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</si>
  <si>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</si>
  <si>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</si>
  <si>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</si>
  <si>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</si>
  <si>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</si>
  <si>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Oldham-Ramona 39-5</t>
  </si>
  <si>
    <t>Parker 60-4</t>
  </si>
  <si>
    <t>Parkston 33-3</t>
  </si>
  <si>
    <t>Pierre 32-2</t>
  </si>
  <si>
    <t>Plankinton 01-1</t>
  </si>
  <si>
    <t>Platte-Geddes 11-5</t>
  </si>
  <si>
    <t>Rapid City Area 51-4</t>
  </si>
  <si>
    <t>Redfield 56-4</t>
  </si>
  <si>
    <t>Rosholt 54-4</t>
  </si>
  <si>
    <t>Rutland 39-4</t>
  </si>
  <si>
    <t>Sanborn Central 55-5</t>
  </si>
  <si>
    <t>Scotland 04-3</t>
  </si>
  <si>
    <t>Selby 62-5</t>
  </si>
  <si>
    <t>Shannon County 65-1</t>
  </si>
  <si>
    <t>Sioux Falls 49-5</t>
  </si>
  <si>
    <t>Sioux Valley 05-5</t>
  </si>
  <si>
    <t>Sisseton 54-2</t>
  </si>
  <si>
    <t>Smee 15-3</t>
  </si>
  <si>
    <t>South Central 26-5</t>
  </si>
  <si>
    <t>Spearfish 40-2</t>
  </si>
  <si>
    <t>Stanley County 57-1</t>
  </si>
  <si>
    <t>Stickney 01-2</t>
  </si>
  <si>
    <t>Summit 54-6</t>
  </si>
  <si>
    <t>Tea Area 41-5</t>
  </si>
  <si>
    <t>Timber Lake 20-3</t>
  </si>
  <si>
    <t>Todd County 66-1</t>
  </si>
  <si>
    <t>Tripp-Delmont 33-5</t>
  </si>
  <si>
    <t>Tri-Valley 49-6</t>
  </si>
  <si>
    <t>Vermillion 13-1</t>
  </si>
  <si>
    <t>Viborg-Hurley 60-6</t>
  </si>
  <si>
    <t>Wagner 11-4</t>
  </si>
  <si>
    <t>Wall 51-5</t>
  </si>
  <si>
    <t>Warner 06-5</t>
  </si>
  <si>
    <t>Watertown 14-4</t>
  </si>
  <si>
    <t>Waubay 18-3</t>
  </si>
  <si>
    <t>Waverly 14-5</t>
  </si>
  <si>
    <t>Webster Area 18-5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</si>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</sst>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#,##0.000"/>
    <numFmt numFmtId="165" formatCode="0.0000"/>
    <numFmt numFmtId="166" formatCode="0.0"/>
    <numFmt numFmtId="167" formatCode="&quot;$&quot;#,##0"/>
  </numFmts>
  <fonts count="7" x14ac:knownFonts="1">
    <font>
      <sz val="10"/>
      <name val="Arial"/>
    </font>
    <font>
      <b/>
      <sz val="11"/>
      <name val="Ebrima"/>
    </font>
    <font>
      <sz val="9"/>
      <name val="Ebrima"/>
    </font>
    <font>
      <sz val="10"/>
      <name val="Arial"/>
      <family val="2"/>
    </font>
    <font>
      <b/>
      <sz val="9"/>
      <name val="Ebrima"/>
    </font>
    <font>
      <sz val="10"/>
      <color indexed="8"/>
      <name val="Arial"/>
      <family val="2"/>
    </font>
    <font>
      <sz val="9"/>
      <color indexed="8"/>
      <name val="Ebrima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3" fillId="0" borderId="0"/>
  </cellStyleXfs>
  <cellXfs count="35">
    <xf numFmtId="0" fontId="0" fillId="0" borderId="0" xfId="0"/>
    <xf numFmtId="0" fontId="1" fillId="0" borderId="0" xfId="0" applyFont="1" applyFill="1" applyBorder="1"/>
    <xf numFmtId="0" fontId="2" fillId="0" borderId="0" xfId="0" applyFont="1" applyFill="1"/>
    <xf numFmtId="0" fontId="2" fillId="0" borderId="0" xfId="0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42" fontId="2" fillId="2" borderId="0" xfId="0" applyNumberFormat="1" applyFont="1" applyFill="1" applyBorder="1" applyAlignment="1">
      <alignment horizontal="center"/>
    </xf>
    <xf numFmtId="164" fontId="2" fillId="3" borderId="0" xfId="0" applyNumberFormat="1" applyFont="1" applyFill="1" applyBorder="1" applyAlignment="1">
      <alignment horizontal="center"/>
    </xf>
    <xf numFmtId="3" fontId="2" fillId="3" borderId="0" xfId="0" applyNumberFormat="1" applyFont="1" applyFill="1" applyBorder="1" applyAlignment="1">
      <alignment horizontal="center"/>
    </xf>
    <xf numFmtId="165" fontId="2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44" fontId="2" fillId="4" borderId="0" xfId="1" applyFont="1" applyFill="1" applyBorder="1" applyAlignment="1">
      <alignment horizontal="center"/>
    </xf>
    <xf numFmtId="42" fontId="2" fillId="2" borderId="0" xfId="0" applyNumberFormat="1" applyFont="1" applyFill="1" applyBorder="1"/>
    <xf numFmtId="0" fontId="4" fillId="0" borderId="0" xfId="0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 wrapText="1"/>
    </xf>
    <xf numFmtId="164" fontId="4" fillId="0" borderId="0" xfId="0" applyNumberFormat="1" applyFont="1" applyFill="1" applyBorder="1" applyAlignment="1">
      <alignment horizontal="center" wrapText="1"/>
    </xf>
    <xf numFmtId="42" fontId="4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Alignment="1"/>
    <xf numFmtId="0" fontId="6" fillId="0" borderId="1" xfId="2" applyFont="1" applyFill="1" applyBorder="1" applyAlignment="1"/>
    <xf numFmtId="0" fontId="6" fillId="0" borderId="1" xfId="2" applyNumberFormat="1" applyFont="1" applyFill="1" applyBorder="1" applyAlignment="1"/>
    <xf numFmtId="4" fontId="2" fillId="0" borderId="1" xfId="0" applyNumberFormat="1" applyFont="1" applyFill="1" applyBorder="1" applyAlignment="1"/>
    <xf numFmtId="2" fontId="2" fillId="0" borderId="1" xfId="0" applyNumberFormat="1" applyFont="1" applyFill="1" applyBorder="1"/>
    <xf numFmtId="166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167" fontId="2" fillId="0" borderId="1" xfId="0" applyNumberFormat="1" applyFont="1" applyFill="1" applyBorder="1"/>
    <xf numFmtId="4" fontId="2" fillId="0" borderId="0" xfId="0" applyNumberFormat="1" applyFont="1" applyFill="1" applyBorder="1" applyAlignment="1"/>
    <xf numFmtId="2" fontId="2" fillId="0" borderId="0" xfId="0" applyNumberFormat="1" applyFont="1" applyFill="1"/>
    <xf numFmtId="164" fontId="2" fillId="0" borderId="0" xfId="0" applyNumberFormat="1" applyFont="1" applyFill="1" applyAlignment="1">
      <alignment horizontal="center"/>
    </xf>
    <xf numFmtId="167" fontId="2" fillId="0" borderId="0" xfId="0" applyNumberFormat="1" applyFont="1" applyFill="1"/>
    <xf numFmtId="167" fontId="2" fillId="0" borderId="0" xfId="0" applyNumberFormat="1" applyFont="1" applyFill="1" applyBorder="1"/>
    <xf numFmtId="42" fontId="2" fillId="0" borderId="0" xfId="0" applyNumberFormat="1" applyFont="1" applyFill="1"/>
  </cellXfs>
  <cellStyles count="4">
    <cellStyle name="Currency" xfId="1" builtinId="4"/>
    <cellStyle name="Normal" xfId="0" builtinId="0"/>
    <cellStyle name="Normal 2" xfId="3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parsity%20FY14%20FINAL%201.07.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14 Sparsity"/>
      <sheetName val="State Aid Fall Enroll 13"/>
      <sheetName val="land area"/>
      <sheetName val="nearest HS"/>
      <sheetName val="GF Levy Pay 2014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0"/>
  <sheetViews>
    <sheetView tabSelected="1" workbookViewId="0">
      <pane ySplit="3" topLeftCell="A4" activePane="bottomLeft" state="frozen"/>
      <selection activeCell="B124" sqref="B124"/>
      <selection pane="bottomLeft"/>
    </sheetView>
  </sheetViews>
  <sheetFormatPr defaultRowHeight="15.75" x14ac:dyDescent="0.4"/>
  <cols>
    <col min="1" max="1" width="21.42578125" style="2" customWidth="1"/>
    <col min="2" max="2" width="6" style="2" customWidth="1"/>
    <col min="3" max="3" width="11.7109375" style="2" customWidth="1"/>
    <col min="4" max="4" width="8.85546875" style="2" bestFit="1" customWidth="1"/>
    <col min="5" max="5" width="10" style="2" bestFit="1" customWidth="1"/>
    <col min="6" max="6" width="10.85546875" style="30" bestFit="1" customWidth="1"/>
    <col min="7" max="7" width="8.7109375" style="31" customWidth="1"/>
    <col min="8" max="8" width="10.7109375" style="2" bestFit="1" customWidth="1"/>
    <col min="9" max="9" width="8.140625" style="2" bestFit="1" customWidth="1"/>
    <col min="10" max="10" width="17.85546875" style="2" customWidth="1"/>
    <col min="11" max="11" width="11.85546875" style="34" customWidth="1"/>
    <col min="12" max="16384" width="9.140625" style="2"/>
  </cols>
  <sheetData>
    <row r="1" spans="1:11" ht="20.25" x14ac:dyDescent="0.5">
      <c r="A1" s="1" t="s">
        <v>0</v>
      </c>
      <c r="C1" s="3"/>
      <c r="D1" s="4"/>
      <c r="E1" s="3"/>
      <c r="F1" s="4"/>
      <c r="G1" s="5"/>
      <c r="H1" s="6"/>
      <c r="I1" s="6"/>
      <c r="J1" s="6" t="s">
        <v>1</v>
      </c>
      <c r="K1" s="7" t="s">
        <v>2</v>
      </c>
    </row>
    <row r="2" spans="1:11" x14ac:dyDescent="0.4">
      <c r="A2" s="6" t="s">
        <v>3</v>
      </c>
      <c r="C2" s="8" t="s">
        <v>4</v>
      </c>
      <c r="D2" s="9" t="s">
        <v>5</v>
      </c>
      <c r="E2" s="10" t="s">
        <v>6</v>
      </c>
      <c r="F2" s="11" t="s">
        <v>7</v>
      </c>
      <c r="G2" s="8" t="s">
        <v>8</v>
      </c>
      <c r="H2" s="12" t="s">
        <v>9</v>
      </c>
      <c r="I2" s="3"/>
      <c r="J2" s="13">
        <v>4625.6499999999996</v>
      </c>
      <c r="K2" s="14">
        <v>110000</v>
      </c>
    </row>
    <row r="3" spans="1:11" s="19" customFormat="1" ht="51.75" customHeight="1" x14ac:dyDescent="0.4">
      <c r="A3" s="15" t="s">
        <v>10</v>
      </c>
      <c r="B3" s="15" t="s">
        <v>11</v>
      </c>
      <c r="C3" s="15" t="s">
        <v>12</v>
      </c>
      <c r="D3" s="16" t="s">
        <v>13</v>
      </c>
      <c r="E3" s="15" t="s">
        <v>14</v>
      </c>
      <c r="F3" s="16" t="s">
        <v>15</v>
      </c>
      <c r="G3" s="17" t="s">
        <v>16</v>
      </c>
      <c r="H3" s="15" t="s">
        <v>17</v>
      </c>
      <c r="I3" s="15" t="s">
        <v>18</v>
      </c>
      <c r="J3" s="15" t="s">
        <v>19</v>
      </c>
      <c r="K3" s="18" t="s">
        <v>20</v>
      </c>
    </row>
    <row r="4" spans="1:11" x14ac:dyDescent="0.4">
      <c r="A4" s="20" t="s">
        <v>21</v>
      </c>
      <c r="B4" s="21">
        <v>6001</v>
      </c>
      <c r="C4" s="22">
        <v>4255.4799999999996</v>
      </c>
      <c r="D4" s="23">
        <v>420.58015151000001</v>
      </c>
      <c r="E4" s="24">
        <v>10.118118947652761</v>
      </c>
      <c r="F4" s="23">
        <v>8.1</v>
      </c>
      <c r="G4" s="25">
        <v>2.09</v>
      </c>
      <c r="H4" s="26" t="s">
        <v>9</v>
      </c>
      <c r="I4" s="26" t="str">
        <f>IF(C4&lt;=500,IF(D4&gt;=400,IF(E4&lt;=0.5,IF(F4&gt;=15,IF(G4&gt;=2.09,IF(H4="Yes","Yes","No"),"No"),"No"),"No"),"No"),"No")</f>
        <v>No</v>
      </c>
      <c r="J4" s="27">
        <f t="shared" ref="J4:J67" si="0">IF(I4="yes",IF(C4&lt;83,1,IF(C4&gt;232,1,2)),0)</f>
        <v>0</v>
      </c>
      <c r="K4" s="28">
        <f>ROUND(IF(I4="no",0,IF(J4=1,((((E4*-0.125)+0.0625)*C4)*(0.75*$J$2)),IF(((232-C4)*(0.75*$J$2))&gt;$K$2,$K$2,((232-C4)*(0.75*$J$2))))),0)</f>
        <v>0</v>
      </c>
    </row>
    <row r="5" spans="1:11" x14ac:dyDescent="0.4">
      <c r="A5" s="20" t="s">
        <v>22</v>
      </c>
      <c r="B5" s="21">
        <v>58003</v>
      </c>
      <c r="C5" s="22">
        <v>275</v>
      </c>
      <c r="D5" s="23">
        <v>1223.77544184</v>
      </c>
      <c r="E5" s="24">
        <v>0.22471442929637928</v>
      </c>
      <c r="F5" s="23">
        <v>29.7</v>
      </c>
      <c r="G5" s="25">
        <v>2.09</v>
      </c>
      <c r="H5" s="26" t="s">
        <v>9</v>
      </c>
      <c r="I5" s="26" t="str">
        <f t="shared" ref="I5:I68" si="1">IF(C5&lt;=500,IF(D5&gt;=400,IF(E5&lt;=0.5,IF(F5&gt;=15,IF(G5&gt;=2.09,IF(H5="Yes","Yes","No"),"No"),"No"),"No"),"No"),"No")</f>
        <v>Yes</v>
      </c>
      <c r="J5" s="27">
        <f t="shared" si="0"/>
        <v>1</v>
      </c>
      <c r="K5" s="28">
        <f>ROUND(IF(I5="no",0,IF(J5=1,((((E5*-0.125)+0.0625)*C5)*(0.75*$J$2)),IF(((232-C5)*(0.75*$J$2))&gt;$K$2,$K$2,((232-C5)*(0.75*$J$2))))),0)</f>
        <v>32829</v>
      </c>
    </row>
    <row r="6" spans="1:11" x14ac:dyDescent="0.4">
      <c r="A6" s="20" t="s">
        <v>23</v>
      </c>
      <c r="B6" s="21">
        <v>61001</v>
      </c>
      <c r="C6" s="22">
        <v>290.45</v>
      </c>
      <c r="D6" s="23">
        <v>194.10140785999999</v>
      </c>
      <c r="E6" s="24">
        <v>1.496382757870018</v>
      </c>
      <c r="F6" s="23">
        <v>8.1999999999999993</v>
      </c>
      <c r="G6" s="25">
        <v>3.0880000000000001</v>
      </c>
      <c r="H6" s="26" t="s">
        <v>9</v>
      </c>
      <c r="I6" s="26" t="str">
        <f t="shared" si="1"/>
        <v>No</v>
      </c>
      <c r="J6" s="27">
        <f t="shared" si="0"/>
        <v>0</v>
      </c>
      <c r="K6" s="28">
        <f t="shared" ref="K6:K69" si="2">ROUND(IF(I6="no",0,IF(J6=1,((((E6*-0.125)+0.0625)*C6)*(0.75*$J$2)),IF(((232-C6)*(0.75*$J$2))&gt;$K$2,$K$2,((232-C6)*(0.75*$J$2))))),0)</f>
        <v>0</v>
      </c>
    </row>
    <row r="7" spans="1:11" x14ac:dyDescent="0.4">
      <c r="A7" s="20" t="s">
        <v>24</v>
      </c>
      <c r="B7" s="21">
        <v>11001</v>
      </c>
      <c r="C7" s="22">
        <v>333</v>
      </c>
      <c r="D7" s="23">
        <v>204.28607640999999</v>
      </c>
      <c r="E7" s="24">
        <v>1.6300670405538189</v>
      </c>
      <c r="F7" s="23">
        <v>13.195</v>
      </c>
      <c r="G7" s="25">
        <v>3.2119999999999997</v>
      </c>
      <c r="H7" s="26" t="s">
        <v>9</v>
      </c>
      <c r="I7" s="26" t="str">
        <f t="shared" si="1"/>
        <v>No</v>
      </c>
      <c r="J7" s="27">
        <f t="shared" si="0"/>
        <v>0</v>
      </c>
      <c r="K7" s="28">
        <f t="shared" si="2"/>
        <v>0</v>
      </c>
    </row>
    <row r="8" spans="1:11" x14ac:dyDescent="0.4">
      <c r="A8" s="20" t="s">
        <v>25</v>
      </c>
      <c r="B8" s="21">
        <v>38001</v>
      </c>
      <c r="C8" s="22">
        <v>281.99</v>
      </c>
      <c r="D8" s="23">
        <v>231.54783122000001</v>
      </c>
      <c r="E8" s="24">
        <v>1.2178477272459249</v>
      </c>
      <c r="F8" s="23">
        <v>10.9</v>
      </c>
      <c r="G8" s="25">
        <v>2.6929999999999996</v>
      </c>
      <c r="H8" s="26" t="s">
        <v>9</v>
      </c>
      <c r="I8" s="26" t="str">
        <f t="shared" si="1"/>
        <v>No</v>
      </c>
      <c r="J8" s="27">
        <f t="shared" si="0"/>
        <v>0</v>
      </c>
      <c r="K8" s="28">
        <f t="shared" si="2"/>
        <v>0</v>
      </c>
    </row>
    <row r="9" spans="1:11" x14ac:dyDescent="0.4">
      <c r="A9" s="20" t="s">
        <v>26</v>
      </c>
      <c r="B9" s="21">
        <v>21001</v>
      </c>
      <c r="C9" s="22">
        <v>166</v>
      </c>
      <c r="D9" s="23">
        <v>129.51144185000001</v>
      </c>
      <c r="E9" s="24">
        <v>1.2817400349249528</v>
      </c>
      <c r="F9" s="23">
        <v>7.6</v>
      </c>
      <c r="G9" s="25">
        <v>5.1869999999999994</v>
      </c>
      <c r="H9" s="26" t="s">
        <v>9</v>
      </c>
      <c r="I9" s="26" t="str">
        <f t="shared" si="1"/>
        <v>No</v>
      </c>
      <c r="J9" s="27">
        <f t="shared" si="0"/>
        <v>0</v>
      </c>
      <c r="K9" s="28">
        <f t="shared" si="2"/>
        <v>0</v>
      </c>
    </row>
    <row r="10" spans="1:11" x14ac:dyDescent="0.4">
      <c r="A10" s="20" t="s">
        <v>27</v>
      </c>
      <c r="B10" s="21">
        <v>4001</v>
      </c>
      <c r="C10" s="22">
        <v>261</v>
      </c>
      <c r="D10" s="23">
        <v>179.45644171999999</v>
      </c>
      <c r="E10" s="24">
        <v>1.4543919265223688</v>
      </c>
      <c r="F10" s="23">
        <v>9.6999999999999993</v>
      </c>
      <c r="G10" s="25">
        <v>2.09</v>
      </c>
      <c r="H10" s="26" t="s">
        <v>9</v>
      </c>
      <c r="I10" s="26" t="str">
        <f t="shared" si="1"/>
        <v>No</v>
      </c>
      <c r="J10" s="27">
        <f t="shared" si="0"/>
        <v>0</v>
      </c>
      <c r="K10" s="28">
        <f t="shared" si="2"/>
        <v>0</v>
      </c>
    </row>
    <row r="11" spans="1:11" x14ac:dyDescent="0.4">
      <c r="A11" s="20" t="s">
        <v>28</v>
      </c>
      <c r="B11" s="21">
        <v>49001</v>
      </c>
      <c r="C11" s="22">
        <v>422.51</v>
      </c>
      <c r="D11" s="23">
        <v>54.280222850000001</v>
      </c>
      <c r="E11" s="24">
        <v>7.783866347925283</v>
      </c>
      <c r="F11" s="23">
        <v>5.0999999999999996</v>
      </c>
      <c r="G11" s="25">
        <v>2.09</v>
      </c>
      <c r="H11" s="26" t="s">
        <v>9</v>
      </c>
      <c r="I11" s="26" t="str">
        <f t="shared" si="1"/>
        <v>No</v>
      </c>
      <c r="J11" s="27">
        <f t="shared" si="0"/>
        <v>0</v>
      </c>
      <c r="K11" s="28">
        <f t="shared" si="2"/>
        <v>0</v>
      </c>
    </row>
    <row r="12" spans="1:11" x14ac:dyDescent="0.4">
      <c r="A12" s="20" t="s">
        <v>29</v>
      </c>
      <c r="B12" s="21">
        <v>9001</v>
      </c>
      <c r="C12" s="22">
        <v>1404.03</v>
      </c>
      <c r="D12" s="23">
        <v>956.93082846000004</v>
      </c>
      <c r="E12" s="24">
        <v>1.4672220376257727</v>
      </c>
      <c r="F12" s="23">
        <v>11.4</v>
      </c>
      <c r="G12" s="25">
        <v>2.09</v>
      </c>
      <c r="H12" s="26" t="s">
        <v>9</v>
      </c>
      <c r="I12" s="26" t="str">
        <f t="shared" si="1"/>
        <v>No</v>
      </c>
      <c r="J12" s="27">
        <f t="shared" si="0"/>
        <v>0</v>
      </c>
      <c r="K12" s="28">
        <f t="shared" si="2"/>
        <v>0</v>
      </c>
    </row>
    <row r="13" spans="1:11" x14ac:dyDescent="0.4">
      <c r="A13" s="20" t="s">
        <v>30</v>
      </c>
      <c r="B13" s="21">
        <v>3001</v>
      </c>
      <c r="C13" s="22">
        <v>493</v>
      </c>
      <c r="D13" s="23">
        <v>1190.9261791599999</v>
      </c>
      <c r="E13" s="24">
        <v>0.4139635257222487</v>
      </c>
      <c r="F13" s="23">
        <v>47.1</v>
      </c>
      <c r="G13" s="25">
        <v>3.5199999999999996</v>
      </c>
      <c r="H13" s="26" t="s">
        <v>9</v>
      </c>
      <c r="I13" s="26" t="str">
        <f t="shared" si="1"/>
        <v>Yes</v>
      </c>
      <c r="J13" s="27">
        <f t="shared" si="0"/>
        <v>1</v>
      </c>
      <c r="K13" s="28">
        <f t="shared" si="2"/>
        <v>18394</v>
      </c>
    </row>
    <row r="14" spans="1:11" x14ac:dyDescent="0.4">
      <c r="A14" s="20" t="s">
        <v>31</v>
      </c>
      <c r="B14" s="21">
        <v>61002</v>
      </c>
      <c r="C14" s="22">
        <v>650.84</v>
      </c>
      <c r="D14" s="23">
        <v>205.06544907</v>
      </c>
      <c r="E14" s="24">
        <v>3.1738159838805071</v>
      </c>
      <c r="F14" s="23">
        <v>8.1999999999999993</v>
      </c>
      <c r="G14" s="25">
        <v>2.09</v>
      </c>
      <c r="H14" s="26" t="s">
        <v>9</v>
      </c>
      <c r="I14" s="26" t="str">
        <f t="shared" si="1"/>
        <v>No</v>
      </c>
      <c r="J14" s="27">
        <f t="shared" si="0"/>
        <v>0</v>
      </c>
      <c r="K14" s="28">
        <f t="shared" si="2"/>
        <v>0</v>
      </c>
    </row>
    <row r="15" spans="1:11" x14ac:dyDescent="0.4">
      <c r="A15" s="20" t="s">
        <v>32</v>
      </c>
      <c r="B15" s="21">
        <v>25001</v>
      </c>
      <c r="C15" s="22">
        <v>106.2</v>
      </c>
      <c r="D15" s="23">
        <v>20.656201889999998</v>
      </c>
      <c r="E15" s="24">
        <v>5.1413130335162505</v>
      </c>
      <c r="F15" s="23">
        <v>0</v>
      </c>
      <c r="G15" s="25">
        <v>3.4269999999999996</v>
      </c>
      <c r="H15" s="26" t="s">
        <v>33</v>
      </c>
      <c r="I15" s="26" t="str">
        <f t="shared" si="1"/>
        <v>No</v>
      </c>
      <c r="J15" s="27">
        <f t="shared" si="0"/>
        <v>0</v>
      </c>
      <c r="K15" s="28">
        <f t="shared" si="2"/>
        <v>0</v>
      </c>
    </row>
    <row r="16" spans="1:11" x14ac:dyDescent="0.4">
      <c r="A16" s="20" t="s">
        <v>34</v>
      </c>
      <c r="B16" s="21">
        <v>52001</v>
      </c>
      <c r="C16" s="22">
        <v>143</v>
      </c>
      <c r="D16" s="23">
        <v>1335.4004245799999</v>
      </c>
      <c r="E16" s="24">
        <v>0.10708398572284061</v>
      </c>
      <c r="F16" s="23">
        <v>32.4</v>
      </c>
      <c r="G16" s="25">
        <v>3.101</v>
      </c>
      <c r="H16" s="26" t="s">
        <v>9</v>
      </c>
      <c r="I16" s="26" t="str">
        <f t="shared" si="1"/>
        <v>Yes</v>
      </c>
      <c r="J16" s="27">
        <f t="shared" si="0"/>
        <v>2</v>
      </c>
      <c r="K16" s="28">
        <f t="shared" si="2"/>
        <v>110000</v>
      </c>
    </row>
    <row r="17" spans="1:11" x14ac:dyDescent="0.4">
      <c r="A17" s="20" t="s">
        <v>35</v>
      </c>
      <c r="B17" s="21">
        <v>4002</v>
      </c>
      <c r="C17" s="22">
        <v>524.42999999999995</v>
      </c>
      <c r="D17" s="23">
        <v>316.11294232</v>
      </c>
      <c r="E17" s="24">
        <v>1.6589956619654038</v>
      </c>
      <c r="F17" s="23">
        <v>9.6999999999999993</v>
      </c>
      <c r="G17" s="25">
        <v>2.7729999999999997</v>
      </c>
      <c r="H17" s="26" t="s">
        <v>9</v>
      </c>
      <c r="I17" s="26" t="str">
        <f t="shared" si="1"/>
        <v>No</v>
      </c>
      <c r="J17" s="27">
        <f t="shared" si="0"/>
        <v>0</v>
      </c>
      <c r="K17" s="28">
        <f t="shared" si="2"/>
        <v>0</v>
      </c>
    </row>
    <row r="18" spans="1:11" x14ac:dyDescent="0.4">
      <c r="A18" s="20" t="s">
        <v>36</v>
      </c>
      <c r="B18" s="21">
        <v>22001</v>
      </c>
      <c r="C18" s="22">
        <v>128.19999999999999</v>
      </c>
      <c r="D18" s="23">
        <v>274.91175220000002</v>
      </c>
      <c r="E18" s="24">
        <v>0.46633146445748774</v>
      </c>
      <c r="F18" s="23">
        <v>15.2</v>
      </c>
      <c r="G18" s="25">
        <v>3.2939999999999996</v>
      </c>
      <c r="H18" s="26" t="s">
        <v>9</v>
      </c>
      <c r="I18" s="26" t="str">
        <f t="shared" si="1"/>
        <v>No</v>
      </c>
      <c r="J18" s="27">
        <f t="shared" si="0"/>
        <v>0</v>
      </c>
      <c r="K18" s="28">
        <f t="shared" si="2"/>
        <v>0</v>
      </c>
    </row>
    <row r="19" spans="1:11" x14ac:dyDescent="0.4">
      <c r="A19" s="20" t="s">
        <v>37</v>
      </c>
      <c r="B19" s="21">
        <v>49002</v>
      </c>
      <c r="C19" s="22">
        <v>3584.99</v>
      </c>
      <c r="D19" s="23">
        <v>126.20367967</v>
      </c>
      <c r="E19" s="24">
        <v>28.406382518909957</v>
      </c>
      <c r="F19" s="23">
        <v>8.5</v>
      </c>
      <c r="G19" s="25">
        <v>2.09</v>
      </c>
      <c r="H19" s="26" t="s">
        <v>9</v>
      </c>
      <c r="I19" s="26" t="str">
        <f t="shared" si="1"/>
        <v>No</v>
      </c>
      <c r="J19" s="27">
        <f t="shared" si="0"/>
        <v>0</v>
      </c>
      <c r="K19" s="28">
        <f t="shared" si="2"/>
        <v>0</v>
      </c>
    </row>
    <row r="20" spans="1:11" x14ac:dyDescent="0.4">
      <c r="A20" s="20" t="s">
        <v>38</v>
      </c>
      <c r="B20" s="21">
        <v>30003</v>
      </c>
      <c r="C20" s="22">
        <v>332.6</v>
      </c>
      <c r="D20" s="23">
        <v>229.81595253</v>
      </c>
      <c r="E20" s="24">
        <v>1.4472450512615422</v>
      </c>
      <c r="F20" s="23">
        <v>9.1</v>
      </c>
      <c r="G20" s="25">
        <v>2.359</v>
      </c>
      <c r="H20" s="26" t="s">
        <v>9</v>
      </c>
      <c r="I20" s="26" t="str">
        <f t="shared" si="1"/>
        <v>No</v>
      </c>
      <c r="J20" s="27">
        <f t="shared" si="0"/>
        <v>0</v>
      </c>
      <c r="K20" s="28">
        <f t="shared" si="2"/>
        <v>0</v>
      </c>
    </row>
    <row r="21" spans="1:11" x14ac:dyDescent="0.4">
      <c r="A21" s="20" t="s">
        <v>39</v>
      </c>
      <c r="B21" s="21">
        <v>45004</v>
      </c>
      <c r="C21" s="22">
        <v>460.5</v>
      </c>
      <c r="D21" s="23">
        <v>661.07495555000003</v>
      </c>
      <c r="E21" s="24">
        <v>0.69659271786642407</v>
      </c>
      <c r="F21" s="23">
        <v>13.8</v>
      </c>
      <c r="G21" s="25">
        <v>2.09</v>
      </c>
      <c r="H21" s="26" t="s">
        <v>9</v>
      </c>
      <c r="I21" s="26" t="str">
        <f t="shared" si="1"/>
        <v>No</v>
      </c>
      <c r="J21" s="27">
        <f t="shared" si="0"/>
        <v>0</v>
      </c>
      <c r="K21" s="28">
        <f t="shared" si="2"/>
        <v>0</v>
      </c>
    </row>
    <row r="22" spans="1:11" x14ac:dyDescent="0.4">
      <c r="A22" s="20" t="s">
        <v>40</v>
      </c>
      <c r="B22" s="21">
        <v>5001</v>
      </c>
      <c r="C22" s="22">
        <v>3184.6</v>
      </c>
      <c r="D22" s="23">
        <v>193.81970390999999</v>
      </c>
      <c r="E22" s="24">
        <v>16.430734005654895</v>
      </c>
      <c r="F22" s="23">
        <v>7.1</v>
      </c>
      <c r="G22" s="25">
        <v>2.29</v>
      </c>
      <c r="H22" s="26" t="s">
        <v>9</v>
      </c>
      <c r="I22" s="26" t="str">
        <f t="shared" si="1"/>
        <v>No</v>
      </c>
      <c r="J22" s="27">
        <f t="shared" si="0"/>
        <v>0</v>
      </c>
      <c r="K22" s="28">
        <f t="shared" si="2"/>
        <v>0</v>
      </c>
    </row>
    <row r="23" spans="1:11" x14ac:dyDescent="0.4">
      <c r="A23" s="20" t="s">
        <v>41</v>
      </c>
      <c r="B23" s="21">
        <v>26002</v>
      </c>
      <c r="C23" s="22">
        <v>200</v>
      </c>
      <c r="D23" s="23">
        <v>350.4647276</v>
      </c>
      <c r="E23" s="24">
        <v>0.57067083860224688</v>
      </c>
      <c r="F23" s="23">
        <v>7.9</v>
      </c>
      <c r="G23" s="25">
        <v>3.6559999999999997</v>
      </c>
      <c r="H23" s="26" t="s">
        <v>9</v>
      </c>
      <c r="I23" s="26" t="str">
        <f t="shared" si="1"/>
        <v>No</v>
      </c>
      <c r="J23" s="27">
        <f t="shared" si="0"/>
        <v>0</v>
      </c>
      <c r="K23" s="28">
        <f t="shared" si="2"/>
        <v>0</v>
      </c>
    </row>
    <row r="24" spans="1:11" x14ac:dyDescent="0.4">
      <c r="A24" s="20" t="s">
        <v>42</v>
      </c>
      <c r="B24" s="21">
        <v>43001</v>
      </c>
      <c r="C24" s="22">
        <v>217</v>
      </c>
      <c r="D24" s="23">
        <v>98.488957020000001</v>
      </c>
      <c r="E24" s="24">
        <v>2.2032926996671733</v>
      </c>
      <c r="F24" s="23">
        <v>8.8000000000000007</v>
      </c>
      <c r="G24" s="25">
        <v>3.2450000000000001</v>
      </c>
      <c r="H24" s="26" t="s">
        <v>9</v>
      </c>
      <c r="I24" s="26" t="str">
        <f t="shared" si="1"/>
        <v>No</v>
      </c>
      <c r="J24" s="27">
        <f t="shared" si="0"/>
        <v>0</v>
      </c>
      <c r="K24" s="28">
        <f t="shared" si="2"/>
        <v>0</v>
      </c>
    </row>
    <row r="25" spans="1:11" x14ac:dyDescent="0.4">
      <c r="A25" s="20" t="s">
        <v>43</v>
      </c>
      <c r="B25" s="21">
        <v>41001</v>
      </c>
      <c r="C25" s="22">
        <v>859.3</v>
      </c>
      <c r="D25" s="23">
        <v>193.92013161</v>
      </c>
      <c r="E25" s="24">
        <v>4.4312057384953212</v>
      </c>
      <c r="F25" s="23">
        <v>10.1</v>
      </c>
      <c r="G25" s="25">
        <v>2.09</v>
      </c>
      <c r="H25" s="26" t="s">
        <v>9</v>
      </c>
      <c r="I25" s="26" t="str">
        <f t="shared" si="1"/>
        <v>No</v>
      </c>
      <c r="J25" s="27">
        <f t="shared" si="0"/>
        <v>0</v>
      </c>
      <c r="K25" s="28">
        <f t="shared" si="2"/>
        <v>0</v>
      </c>
    </row>
    <row r="26" spans="1:11" x14ac:dyDescent="0.4">
      <c r="A26" s="20" t="s">
        <v>44</v>
      </c>
      <c r="B26" s="21">
        <v>28001</v>
      </c>
      <c r="C26" s="22">
        <v>260</v>
      </c>
      <c r="D26" s="23">
        <v>129.87086496000001</v>
      </c>
      <c r="E26" s="24">
        <v>2.001988668359755</v>
      </c>
      <c r="F26" s="23">
        <v>11.7</v>
      </c>
      <c r="G26" s="25">
        <v>3.206</v>
      </c>
      <c r="H26" s="26" t="s">
        <v>9</v>
      </c>
      <c r="I26" s="26" t="str">
        <f t="shared" si="1"/>
        <v>No</v>
      </c>
      <c r="J26" s="27">
        <f t="shared" si="0"/>
        <v>0</v>
      </c>
      <c r="K26" s="28">
        <f t="shared" si="2"/>
        <v>0</v>
      </c>
    </row>
    <row r="27" spans="1:11" x14ac:dyDescent="0.4">
      <c r="A27" s="20" t="s">
        <v>45</v>
      </c>
      <c r="B27" s="21">
        <v>60001</v>
      </c>
      <c r="C27" s="22">
        <v>222</v>
      </c>
      <c r="D27" s="23">
        <v>138.75883546</v>
      </c>
      <c r="E27" s="24">
        <v>1.5998981201020235</v>
      </c>
      <c r="F27" s="23">
        <v>7.3</v>
      </c>
      <c r="G27" s="25">
        <v>2.7889999999999997</v>
      </c>
      <c r="H27" s="26" t="s">
        <v>9</v>
      </c>
      <c r="I27" s="26" t="str">
        <f t="shared" si="1"/>
        <v>No</v>
      </c>
      <c r="J27" s="27">
        <f t="shared" si="0"/>
        <v>0</v>
      </c>
      <c r="K27" s="28">
        <f t="shared" si="2"/>
        <v>0</v>
      </c>
    </row>
    <row r="28" spans="1:11" x14ac:dyDescent="0.4">
      <c r="A28" s="20" t="s">
        <v>46</v>
      </c>
      <c r="B28" s="21">
        <v>7001</v>
      </c>
      <c r="C28" s="22">
        <v>911</v>
      </c>
      <c r="D28" s="23">
        <v>928.68293113000004</v>
      </c>
      <c r="E28" s="24">
        <v>0.98095912982003031</v>
      </c>
      <c r="F28" s="23">
        <v>18.7</v>
      </c>
      <c r="G28" s="25">
        <v>2.09</v>
      </c>
      <c r="H28" s="26" t="s">
        <v>9</v>
      </c>
      <c r="I28" s="26" t="str">
        <f t="shared" si="1"/>
        <v>No</v>
      </c>
      <c r="J28" s="27">
        <f t="shared" si="0"/>
        <v>0</v>
      </c>
      <c r="K28" s="28">
        <f t="shared" si="2"/>
        <v>0</v>
      </c>
    </row>
    <row r="29" spans="1:11" x14ac:dyDescent="0.4">
      <c r="A29" s="20" t="s">
        <v>47</v>
      </c>
      <c r="B29" s="21">
        <v>39001</v>
      </c>
      <c r="C29" s="22">
        <v>564.4</v>
      </c>
      <c r="D29" s="23">
        <v>140.93604891000001</v>
      </c>
      <c r="E29" s="24">
        <v>4.0046532052308255</v>
      </c>
      <c r="F29" s="23">
        <v>8.5</v>
      </c>
      <c r="G29" s="25">
        <v>2.09</v>
      </c>
      <c r="H29" s="26" t="s">
        <v>9</v>
      </c>
      <c r="I29" s="26" t="str">
        <f t="shared" si="1"/>
        <v>No</v>
      </c>
      <c r="J29" s="27">
        <f t="shared" si="0"/>
        <v>0</v>
      </c>
      <c r="K29" s="28">
        <f t="shared" si="2"/>
        <v>0</v>
      </c>
    </row>
    <row r="30" spans="1:11" x14ac:dyDescent="0.4">
      <c r="A30" s="20" t="s">
        <v>48</v>
      </c>
      <c r="B30" s="21">
        <v>12002</v>
      </c>
      <c r="C30" s="22">
        <v>372</v>
      </c>
      <c r="D30" s="23">
        <v>623.97615532999998</v>
      </c>
      <c r="E30" s="24">
        <v>0.59617662762010792</v>
      </c>
      <c r="F30" s="23">
        <v>13.7</v>
      </c>
      <c r="G30" s="25">
        <v>2.5139999999999998</v>
      </c>
      <c r="H30" s="26" t="s">
        <v>9</v>
      </c>
      <c r="I30" s="26" t="str">
        <f t="shared" si="1"/>
        <v>No</v>
      </c>
      <c r="J30" s="27">
        <f t="shared" si="0"/>
        <v>0</v>
      </c>
      <c r="K30" s="28">
        <f t="shared" si="2"/>
        <v>0</v>
      </c>
    </row>
    <row r="31" spans="1:11" x14ac:dyDescent="0.4">
      <c r="A31" s="20" t="s">
        <v>49</v>
      </c>
      <c r="B31" s="21">
        <v>50005</v>
      </c>
      <c r="C31" s="22">
        <v>243</v>
      </c>
      <c r="D31" s="23">
        <v>161.13709385000001</v>
      </c>
      <c r="E31" s="24">
        <v>1.5080326583660797</v>
      </c>
      <c r="F31" s="23">
        <v>8.5</v>
      </c>
      <c r="G31" s="25">
        <v>2.09</v>
      </c>
      <c r="H31" s="26" t="s">
        <v>9</v>
      </c>
      <c r="I31" s="26" t="str">
        <f t="shared" si="1"/>
        <v>No</v>
      </c>
      <c r="J31" s="27">
        <f t="shared" si="0"/>
        <v>0</v>
      </c>
      <c r="K31" s="28">
        <f t="shared" si="2"/>
        <v>0</v>
      </c>
    </row>
    <row r="32" spans="1:11" x14ac:dyDescent="0.4">
      <c r="A32" s="20" t="s">
        <v>50</v>
      </c>
      <c r="B32" s="21">
        <v>59003</v>
      </c>
      <c r="C32" s="22">
        <v>248</v>
      </c>
      <c r="D32" s="23">
        <v>806.47686943999997</v>
      </c>
      <c r="E32" s="24">
        <v>0.30751036935777937</v>
      </c>
      <c r="F32" s="23">
        <v>10.1</v>
      </c>
      <c r="G32" s="25">
        <v>2.09</v>
      </c>
      <c r="H32" s="26" t="s">
        <v>9</v>
      </c>
      <c r="I32" s="26" t="str">
        <f t="shared" si="1"/>
        <v>No</v>
      </c>
      <c r="J32" s="27">
        <f t="shared" si="0"/>
        <v>0</v>
      </c>
      <c r="K32" s="28">
        <f t="shared" si="2"/>
        <v>0</v>
      </c>
    </row>
    <row r="33" spans="1:11" x14ac:dyDescent="0.4">
      <c r="A33" s="20" t="s">
        <v>51</v>
      </c>
      <c r="B33" s="21">
        <v>21002</v>
      </c>
      <c r="C33" s="22">
        <v>143</v>
      </c>
      <c r="D33" s="23">
        <v>192.58862393999999</v>
      </c>
      <c r="E33" s="24">
        <v>0.7425153006158397</v>
      </c>
      <c r="F33" s="23">
        <v>7.6</v>
      </c>
      <c r="G33" s="25">
        <v>2.774</v>
      </c>
      <c r="H33" s="26" t="s">
        <v>9</v>
      </c>
      <c r="I33" s="26" t="str">
        <f t="shared" si="1"/>
        <v>No</v>
      </c>
      <c r="J33" s="27">
        <f t="shared" si="0"/>
        <v>0</v>
      </c>
      <c r="K33" s="28">
        <f t="shared" si="2"/>
        <v>0</v>
      </c>
    </row>
    <row r="34" spans="1:11" x14ac:dyDescent="0.4">
      <c r="A34" s="20" t="s">
        <v>52</v>
      </c>
      <c r="B34" s="21">
        <v>16001</v>
      </c>
      <c r="C34" s="22">
        <v>857.14</v>
      </c>
      <c r="D34" s="23">
        <v>1207.73391272</v>
      </c>
      <c r="E34" s="24">
        <v>0.70970930845983338</v>
      </c>
      <c r="F34" s="23">
        <v>11.2</v>
      </c>
      <c r="G34" s="25">
        <v>2.09</v>
      </c>
      <c r="H34" s="26" t="s">
        <v>9</v>
      </c>
      <c r="I34" s="26" t="str">
        <f t="shared" si="1"/>
        <v>No</v>
      </c>
      <c r="J34" s="27">
        <f t="shared" si="0"/>
        <v>0</v>
      </c>
      <c r="K34" s="28">
        <f t="shared" si="2"/>
        <v>0</v>
      </c>
    </row>
    <row r="35" spans="1:11" x14ac:dyDescent="0.4">
      <c r="A35" s="20" t="s">
        <v>53</v>
      </c>
      <c r="B35" s="21">
        <v>61008</v>
      </c>
      <c r="C35" s="22">
        <v>1235.8399999999999</v>
      </c>
      <c r="D35" s="23">
        <v>29.488091740000002</v>
      </c>
      <c r="E35" s="24">
        <v>41.909799077422427</v>
      </c>
      <c r="F35" s="23">
        <v>12.7</v>
      </c>
      <c r="G35" s="25">
        <v>2.4089999999999998</v>
      </c>
      <c r="H35" s="26" t="s">
        <v>9</v>
      </c>
      <c r="I35" s="26" t="str">
        <f t="shared" si="1"/>
        <v>No</v>
      </c>
      <c r="J35" s="27">
        <f t="shared" si="0"/>
        <v>0</v>
      </c>
      <c r="K35" s="28">
        <f t="shared" si="2"/>
        <v>0</v>
      </c>
    </row>
    <row r="36" spans="1:11" x14ac:dyDescent="0.4">
      <c r="A36" s="20" t="s">
        <v>54</v>
      </c>
      <c r="B36" s="21">
        <v>38002</v>
      </c>
      <c r="C36" s="22">
        <v>314</v>
      </c>
      <c r="D36" s="23">
        <v>312.60240783</v>
      </c>
      <c r="E36" s="24">
        <v>1.0044708298304601</v>
      </c>
      <c r="F36" s="23">
        <v>9.1</v>
      </c>
      <c r="G36" s="25">
        <v>2.6040000000000001</v>
      </c>
      <c r="H36" s="26" t="s">
        <v>9</v>
      </c>
      <c r="I36" s="26" t="str">
        <f t="shared" si="1"/>
        <v>No</v>
      </c>
      <c r="J36" s="27">
        <f t="shared" si="0"/>
        <v>0</v>
      </c>
      <c r="K36" s="28">
        <f t="shared" si="2"/>
        <v>0</v>
      </c>
    </row>
    <row r="37" spans="1:11" x14ac:dyDescent="0.4">
      <c r="A37" s="20" t="s">
        <v>55</v>
      </c>
      <c r="B37" s="21">
        <v>49003</v>
      </c>
      <c r="C37" s="22">
        <v>919.18</v>
      </c>
      <c r="D37" s="23">
        <v>168.10775365999999</v>
      </c>
      <c r="E37" s="24">
        <v>5.467802525391261</v>
      </c>
      <c r="F37" s="23">
        <v>5.0999999999999996</v>
      </c>
      <c r="G37" s="25">
        <v>2.09</v>
      </c>
      <c r="H37" s="26" t="s">
        <v>9</v>
      </c>
      <c r="I37" s="26" t="str">
        <f t="shared" si="1"/>
        <v>No</v>
      </c>
      <c r="J37" s="27">
        <f t="shared" si="0"/>
        <v>0</v>
      </c>
      <c r="K37" s="28">
        <f t="shared" si="2"/>
        <v>0</v>
      </c>
    </row>
    <row r="38" spans="1:11" x14ac:dyDescent="0.4">
      <c r="A38" s="20" t="s">
        <v>56</v>
      </c>
      <c r="B38" s="21">
        <v>5006</v>
      </c>
      <c r="C38" s="22">
        <v>344</v>
      </c>
      <c r="D38" s="23">
        <v>250.38601610000001</v>
      </c>
      <c r="E38" s="24">
        <v>1.3738786428975815</v>
      </c>
      <c r="F38" s="23">
        <v>11.4</v>
      </c>
      <c r="G38" s="25">
        <v>2.3879999999999999</v>
      </c>
      <c r="H38" s="26" t="s">
        <v>9</v>
      </c>
      <c r="I38" s="26" t="str">
        <f t="shared" si="1"/>
        <v>No</v>
      </c>
      <c r="J38" s="27">
        <f t="shared" si="0"/>
        <v>0</v>
      </c>
      <c r="K38" s="28">
        <f t="shared" si="2"/>
        <v>0</v>
      </c>
    </row>
    <row r="39" spans="1:11" x14ac:dyDescent="0.4">
      <c r="A39" s="20" t="s">
        <v>57</v>
      </c>
      <c r="B39" s="21">
        <v>19004</v>
      </c>
      <c r="C39" s="22">
        <v>499</v>
      </c>
      <c r="D39" s="23">
        <v>408.50442806000001</v>
      </c>
      <c r="E39" s="24">
        <v>1.221528986527187</v>
      </c>
      <c r="F39" s="23">
        <v>16.100000000000001</v>
      </c>
      <c r="G39" s="25">
        <v>2.09</v>
      </c>
      <c r="H39" s="26" t="s">
        <v>9</v>
      </c>
      <c r="I39" s="26" t="str">
        <f t="shared" si="1"/>
        <v>No</v>
      </c>
      <c r="J39" s="27">
        <f t="shared" si="0"/>
        <v>0</v>
      </c>
      <c r="K39" s="28">
        <f t="shared" si="2"/>
        <v>0</v>
      </c>
    </row>
    <row r="40" spans="1:11" x14ac:dyDescent="0.4">
      <c r="A40" s="20" t="s">
        <v>58</v>
      </c>
      <c r="B40" s="21">
        <v>56002</v>
      </c>
      <c r="C40" s="22">
        <v>167</v>
      </c>
      <c r="D40" s="23">
        <v>430.21909840000001</v>
      </c>
      <c r="E40" s="24">
        <v>0.38817430611769421</v>
      </c>
      <c r="F40" s="23">
        <v>17.7</v>
      </c>
      <c r="G40" s="25">
        <v>2.7290000000000001</v>
      </c>
      <c r="H40" s="26" t="s">
        <v>9</v>
      </c>
      <c r="I40" s="26" t="str">
        <f t="shared" si="1"/>
        <v>Yes</v>
      </c>
      <c r="J40" s="27">
        <f t="shared" si="0"/>
        <v>2</v>
      </c>
      <c r="K40" s="28">
        <f t="shared" si="2"/>
        <v>110000</v>
      </c>
    </row>
    <row r="41" spans="1:11" x14ac:dyDescent="0.4">
      <c r="A41" s="20" t="s">
        <v>59</v>
      </c>
      <c r="B41" s="21">
        <v>51001</v>
      </c>
      <c r="C41" s="22">
        <v>2655</v>
      </c>
      <c r="D41" s="23">
        <v>150.99957504</v>
      </c>
      <c r="E41" s="24">
        <v>17.582830940396267</v>
      </c>
      <c r="F41" s="23">
        <v>8.6</v>
      </c>
      <c r="G41" s="25">
        <v>2.09</v>
      </c>
      <c r="H41" s="26" t="s">
        <v>9</v>
      </c>
      <c r="I41" s="26" t="str">
        <f t="shared" si="1"/>
        <v>No</v>
      </c>
      <c r="J41" s="27">
        <f t="shared" si="0"/>
        <v>0</v>
      </c>
      <c r="K41" s="28">
        <f t="shared" si="2"/>
        <v>0</v>
      </c>
    </row>
    <row r="42" spans="1:11" x14ac:dyDescent="0.4">
      <c r="A42" s="20" t="s">
        <v>60</v>
      </c>
      <c r="B42" s="21">
        <v>64002</v>
      </c>
      <c r="C42" s="22">
        <v>377</v>
      </c>
      <c r="D42" s="23">
        <v>1509.7721279499999</v>
      </c>
      <c r="E42" s="24">
        <v>0.24970655704970424</v>
      </c>
      <c r="F42" s="23">
        <v>18.3</v>
      </c>
      <c r="G42" s="25">
        <v>2.09</v>
      </c>
      <c r="H42" s="26" t="s">
        <v>9</v>
      </c>
      <c r="I42" s="26" t="str">
        <f t="shared" si="1"/>
        <v>Yes</v>
      </c>
      <c r="J42" s="27">
        <f t="shared" si="0"/>
        <v>1</v>
      </c>
      <c r="K42" s="28">
        <f t="shared" si="2"/>
        <v>40920</v>
      </c>
    </row>
    <row r="43" spans="1:11" x14ac:dyDescent="0.4">
      <c r="A43" s="20" t="s">
        <v>61</v>
      </c>
      <c r="B43" s="21">
        <v>20001</v>
      </c>
      <c r="C43" s="22">
        <v>333</v>
      </c>
      <c r="D43" s="23">
        <v>1646.90626453</v>
      </c>
      <c r="E43" s="24">
        <v>0.20219729997507341</v>
      </c>
      <c r="F43" s="23">
        <v>18.3</v>
      </c>
      <c r="G43" s="25">
        <v>2.09</v>
      </c>
      <c r="H43" s="26" t="s">
        <v>9</v>
      </c>
      <c r="I43" s="26" t="str">
        <f t="shared" si="1"/>
        <v>Yes</v>
      </c>
      <c r="J43" s="27">
        <f t="shared" si="0"/>
        <v>1</v>
      </c>
      <c r="K43" s="28">
        <f t="shared" si="2"/>
        <v>43005</v>
      </c>
    </row>
    <row r="44" spans="1:11" x14ac:dyDescent="0.4">
      <c r="A44" s="20" t="s">
        <v>62</v>
      </c>
      <c r="B44" s="21">
        <v>23001</v>
      </c>
      <c r="C44" s="22">
        <v>164</v>
      </c>
      <c r="D44" s="23">
        <v>713.84061799999995</v>
      </c>
      <c r="E44" s="24">
        <v>0.22974316095865535</v>
      </c>
      <c r="F44" s="23">
        <v>19.899999999999999</v>
      </c>
      <c r="G44" s="25">
        <v>2.5599999999999996</v>
      </c>
      <c r="H44" s="26" t="s">
        <v>9</v>
      </c>
      <c r="I44" s="26" t="str">
        <f t="shared" si="1"/>
        <v>Yes</v>
      </c>
      <c r="J44" s="27">
        <f t="shared" si="0"/>
        <v>2</v>
      </c>
      <c r="K44" s="28">
        <f t="shared" si="2"/>
        <v>110000</v>
      </c>
    </row>
    <row r="45" spans="1:11" x14ac:dyDescent="0.4">
      <c r="A45" s="20" t="s">
        <v>63</v>
      </c>
      <c r="B45" s="21">
        <v>22005</v>
      </c>
      <c r="C45" s="22">
        <v>133</v>
      </c>
      <c r="D45" s="23">
        <v>520.25781314999995</v>
      </c>
      <c r="E45" s="24">
        <v>0.25564248462647043</v>
      </c>
      <c r="F45" s="23">
        <v>15</v>
      </c>
      <c r="G45" s="25">
        <v>2.09</v>
      </c>
      <c r="H45" s="26" t="s">
        <v>9</v>
      </c>
      <c r="I45" s="26" t="str">
        <f t="shared" si="1"/>
        <v>Yes</v>
      </c>
      <c r="J45" s="27">
        <f t="shared" si="0"/>
        <v>2</v>
      </c>
      <c r="K45" s="28">
        <f t="shared" si="2"/>
        <v>110000</v>
      </c>
    </row>
    <row r="46" spans="1:11" x14ac:dyDescent="0.4">
      <c r="A46" s="20" t="s">
        <v>64</v>
      </c>
      <c r="B46" s="21">
        <v>16002</v>
      </c>
      <c r="C46" s="22">
        <v>12</v>
      </c>
      <c r="D46" s="23">
        <v>310.19627709999997</v>
      </c>
      <c r="E46" s="24">
        <v>3.8685183820344443E-2</v>
      </c>
      <c r="F46" s="23">
        <v>0</v>
      </c>
      <c r="G46" s="25">
        <v>2.2090000000000001</v>
      </c>
      <c r="H46" s="26" t="s">
        <v>9</v>
      </c>
      <c r="I46" s="26" t="str">
        <f t="shared" si="1"/>
        <v>No</v>
      </c>
      <c r="J46" s="27">
        <f t="shared" si="0"/>
        <v>0</v>
      </c>
      <c r="K46" s="28">
        <f t="shared" si="2"/>
        <v>0</v>
      </c>
    </row>
    <row r="47" spans="1:11" x14ac:dyDescent="0.4">
      <c r="A47" s="20" t="s">
        <v>65</v>
      </c>
      <c r="B47" s="21">
        <v>61007</v>
      </c>
      <c r="C47" s="22">
        <v>688.86</v>
      </c>
      <c r="D47" s="23">
        <v>215.96977475</v>
      </c>
      <c r="E47" s="24">
        <v>3.1896129946767009</v>
      </c>
      <c r="F47" s="23">
        <v>12.7</v>
      </c>
      <c r="G47" s="25">
        <v>2.09</v>
      </c>
      <c r="H47" s="26" t="s">
        <v>9</v>
      </c>
      <c r="I47" s="26" t="str">
        <f t="shared" si="1"/>
        <v>No</v>
      </c>
      <c r="J47" s="27">
        <f t="shared" si="0"/>
        <v>0</v>
      </c>
      <c r="K47" s="28">
        <f t="shared" si="2"/>
        <v>0</v>
      </c>
    </row>
    <row r="48" spans="1:11" x14ac:dyDescent="0.4">
      <c r="A48" s="20" t="s">
        <v>66</v>
      </c>
      <c r="B48" s="21">
        <v>5003</v>
      </c>
      <c r="C48" s="22">
        <v>260</v>
      </c>
      <c r="D48" s="23">
        <v>150.12227166</v>
      </c>
      <c r="E48" s="24">
        <v>1.7319215671666184</v>
      </c>
      <c r="F48" s="23">
        <v>13.9</v>
      </c>
      <c r="G48" s="25">
        <v>2.09</v>
      </c>
      <c r="H48" s="26" t="s">
        <v>9</v>
      </c>
      <c r="I48" s="26" t="str">
        <f t="shared" si="1"/>
        <v>No</v>
      </c>
      <c r="J48" s="27">
        <f t="shared" si="0"/>
        <v>0</v>
      </c>
      <c r="K48" s="28">
        <f t="shared" si="2"/>
        <v>0</v>
      </c>
    </row>
    <row r="49" spans="1:11" x14ac:dyDescent="0.4">
      <c r="A49" s="20" t="s">
        <v>67</v>
      </c>
      <c r="B49" s="21">
        <v>28002</v>
      </c>
      <c r="C49" s="22">
        <v>254</v>
      </c>
      <c r="D49" s="23">
        <v>169.40128573999999</v>
      </c>
      <c r="E49" s="24">
        <v>1.4993983008478671</v>
      </c>
      <c r="F49" s="23">
        <v>12.1</v>
      </c>
      <c r="G49" s="25">
        <v>2.4129999999999998</v>
      </c>
      <c r="H49" s="26" t="s">
        <v>9</v>
      </c>
      <c r="I49" s="26" t="str">
        <f t="shared" si="1"/>
        <v>No</v>
      </c>
      <c r="J49" s="27">
        <f t="shared" si="0"/>
        <v>0</v>
      </c>
      <c r="K49" s="28">
        <f t="shared" si="2"/>
        <v>0</v>
      </c>
    </row>
    <row r="50" spans="1:11" x14ac:dyDescent="0.4">
      <c r="A50" s="20" t="s">
        <v>68</v>
      </c>
      <c r="B50" s="21">
        <v>17001</v>
      </c>
      <c r="C50" s="22">
        <v>245.6</v>
      </c>
      <c r="D50" s="23">
        <v>105.47889627000001</v>
      </c>
      <c r="E50" s="24">
        <v>2.3284278532013118</v>
      </c>
      <c r="F50" s="23">
        <v>10.5</v>
      </c>
      <c r="G50" s="25">
        <v>2.09</v>
      </c>
      <c r="H50" s="26" t="s">
        <v>9</v>
      </c>
      <c r="I50" s="26" t="str">
        <f t="shared" si="1"/>
        <v>No</v>
      </c>
      <c r="J50" s="27">
        <f t="shared" si="0"/>
        <v>0</v>
      </c>
      <c r="K50" s="28">
        <f t="shared" si="2"/>
        <v>0</v>
      </c>
    </row>
    <row r="51" spans="1:11" x14ac:dyDescent="0.4">
      <c r="A51" s="20" t="s">
        <v>69</v>
      </c>
      <c r="B51" s="21">
        <v>44001</v>
      </c>
      <c r="C51" s="22">
        <v>140</v>
      </c>
      <c r="D51" s="23">
        <v>617.97412763</v>
      </c>
      <c r="E51" s="24">
        <v>0.22654670113280581</v>
      </c>
      <c r="F51" s="23">
        <v>22</v>
      </c>
      <c r="G51" s="25">
        <v>2.6639999999999997</v>
      </c>
      <c r="H51" s="26" t="s">
        <v>9</v>
      </c>
      <c r="I51" s="26" t="str">
        <f t="shared" si="1"/>
        <v>Yes</v>
      </c>
      <c r="J51" s="27">
        <f t="shared" si="0"/>
        <v>2</v>
      </c>
      <c r="K51" s="28">
        <f t="shared" si="2"/>
        <v>110000</v>
      </c>
    </row>
    <row r="52" spans="1:11" x14ac:dyDescent="0.4">
      <c r="A52" s="20" t="s">
        <v>70</v>
      </c>
      <c r="B52" s="21">
        <v>46002</v>
      </c>
      <c r="C52" s="22">
        <v>188</v>
      </c>
      <c r="D52" s="23">
        <v>863.13303728999995</v>
      </c>
      <c r="E52" s="24">
        <v>0.2178111506312726</v>
      </c>
      <c r="F52" s="23">
        <v>21.7</v>
      </c>
      <c r="G52" s="25">
        <v>2.09</v>
      </c>
      <c r="H52" s="26" t="s">
        <v>9</v>
      </c>
      <c r="I52" s="26" t="str">
        <f t="shared" si="1"/>
        <v>Yes</v>
      </c>
      <c r="J52" s="27">
        <f t="shared" si="0"/>
        <v>2</v>
      </c>
      <c r="K52" s="28">
        <f t="shared" si="2"/>
        <v>110000</v>
      </c>
    </row>
    <row r="53" spans="1:11" x14ac:dyDescent="0.4">
      <c r="A53" s="20" t="s">
        <v>71</v>
      </c>
      <c r="B53" s="21">
        <v>24004</v>
      </c>
      <c r="C53" s="22">
        <v>311</v>
      </c>
      <c r="D53" s="23">
        <v>918.50706007999997</v>
      </c>
      <c r="E53" s="24">
        <v>0.3385929335947756</v>
      </c>
      <c r="F53" s="23">
        <v>28.4</v>
      </c>
      <c r="G53" s="25">
        <v>2.09</v>
      </c>
      <c r="H53" s="26" t="s">
        <v>9</v>
      </c>
      <c r="I53" s="26" t="str">
        <f t="shared" si="1"/>
        <v>Yes</v>
      </c>
      <c r="J53" s="27">
        <f t="shared" si="0"/>
        <v>1</v>
      </c>
      <c r="K53" s="28">
        <f t="shared" si="2"/>
        <v>21768</v>
      </c>
    </row>
    <row r="54" spans="1:11" x14ac:dyDescent="0.4">
      <c r="A54" s="20" t="s">
        <v>72</v>
      </c>
      <c r="B54" s="21">
        <v>50003</v>
      </c>
      <c r="C54" s="22">
        <v>639.70000000000005</v>
      </c>
      <c r="D54" s="23">
        <v>224.65275783000001</v>
      </c>
      <c r="E54" s="24">
        <v>2.8475056624235879</v>
      </c>
      <c r="F54" s="23">
        <v>11.3</v>
      </c>
      <c r="G54" s="25">
        <v>2.09</v>
      </c>
      <c r="H54" s="26" t="s">
        <v>9</v>
      </c>
      <c r="I54" s="26" t="str">
        <f t="shared" si="1"/>
        <v>No</v>
      </c>
      <c r="J54" s="27">
        <f t="shared" si="0"/>
        <v>0</v>
      </c>
      <c r="K54" s="28">
        <f t="shared" si="2"/>
        <v>0</v>
      </c>
    </row>
    <row r="55" spans="1:11" x14ac:dyDescent="0.4">
      <c r="A55" s="20" t="s">
        <v>73</v>
      </c>
      <c r="B55" s="21">
        <v>14001</v>
      </c>
      <c r="C55" s="22">
        <v>207</v>
      </c>
      <c r="D55" s="23">
        <v>140.23275778999999</v>
      </c>
      <c r="E55" s="24">
        <v>1.4761173014224298</v>
      </c>
      <c r="F55" s="23">
        <v>13.7</v>
      </c>
      <c r="G55" s="25">
        <v>2.77</v>
      </c>
      <c r="H55" s="26" t="s">
        <v>9</v>
      </c>
      <c r="I55" s="26" t="str">
        <f t="shared" si="1"/>
        <v>No</v>
      </c>
      <c r="J55" s="27">
        <f t="shared" si="0"/>
        <v>0</v>
      </c>
      <c r="K55" s="28">
        <f t="shared" si="2"/>
        <v>0</v>
      </c>
    </row>
    <row r="56" spans="1:11" x14ac:dyDescent="0.4">
      <c r="A56" s="20" t="s">
        <v>74</v>
      </c>
      <c r="B56" s="21">
        <v>6002</v>
      </c>
      <c r="C56" s="22">
        <v>174</v>
      </c>
      <c r="D56" s="23">
        <v>351.37177172000003</v>
      </c>
      <c r="E56" s="24">
        <v>0.49520198833347528</v>
      </c>
      <c r="F56" s="23">
        <v>22.2</v>
      </c>
      <c r="G56" s="25">
        <v>2.7639999999999998</v>
      </c>
      <c r="H56" s="26" t="s">
        <v>9</v>
      </c>
      <c r="I56" s="26" t="str">
        <f t="shared" si="1"/>
        <v>No</v>
      </c>
      <c r="J56" s="27">
        <f t="shared" si="0"/>
        <v>0</v>
      </c>
      <c r="K56" s="28">
        <f t="shared" si="2"/>
        <v>0</v>
      </c>
    </row>
    <row r="57" spans="1:11" x14ac:dyDescent="0.4">
      <c r="A57" s="20" t="s">
        <v>75</v>
      </c>
      <c r="B57" s="21">
        <v>33001</v>
      </c>
      <c r="C57" s="22">
        <v>339.1</v>
      </c>
      <c r="D57" s="23">
        <v>238.82546288</v>
      </c>
      <c r="E57" s="24">
        <v>1.4198653523405242</v>
      </c>
      <c r="F57" s="23">
        <v>10.1</v>
      </c>
      <c r="G57" s="25">
        <v>2.6339999999999999</v>
      </c>
      <c r="H57" s="26" t="s">
        <v>9</v>
      </c>
      <c r="I57" s="26" t="str">
        <f t="shared" si="1"/>
        <v>No</v>
      </c>
      <c r="J57" s="27">
        <f t="shared" si="0"/>
        <v>0</v>
      </c>
      <c r="K57" s="28">
        <f t="shared" si="2"/>
        <v>0</v>
      </c>
    </row>
    <row r="58" spans="1:11" x14ac:dyDescent="0.4">
      <c r="A58" s="20" t="s">
        <v>76</v>
      </c>
      <c r="B58" s="21">
        <v>49004</v>
      </c>
      <c r="C58" s="22">
        <v>494</v>
      </c>
      <c r="D58" s="23">
        <v>88.372832040000006</v>
      </c>
      <c r="E58" s="24">
        <v>5.5899532536922871</v>
      </c>
      <c r="F58" s="23">
        <v>9.1</v>
      </c>
      <c r="G58" s="25">
        <v>2.09</v>
      </c>
      <c r="H58" s="26" t="s">
        <v>9</v>
      </c>
      <c r="I58" s="26" t="str">
        <f t="shared" si="1"/>
        <v>No</v>
      </c>
      <c r="J58" s="27">
        <f t="shared" si="0"/>
        <v>0</v>
      </c>
      <c r="K58" s="28">
        <f t="shared" si="2"/>
        <v>0</v>
      </c>
    </row>
    <row r="59" spans="1:11" x14ac:dyDescent="0.4">
      <c r="A59" s="20" t="s">
        <v>77</v>
      </c>
      <c r="B59" s="21">
        <v>63001</v>
      </c>
      <c r="C59" s="22">
        <v>275</v>
      </c>
      <c r="D59" s="23">
        <v>72.312861740000002</v>
      </c>
      <c r="E59" s="24">
        <v>3.8029196104665184</v>
      </c>
      <c r="F59" s="23">
        <v>11.926966999999999</v>
      </c>
      <c r="G59" s="25">
        <v>2.09</v>
      </c>
      <c r="H59" s="26" t="s">
        <v>9</v>
      </c>
      <c r="I59" s="26" t="str">
        <f t="shared" si="1"/>
        <v>No</v>
      </c>
      <c r="J59" s="27">
        <f t="shared" si="0"/>
        <v>0</v>
      </c>
      <c r="K59" s="28">
        <f t="shared" si="2"/>
        <v>0</v>
      </c>
    </row>
    <row r="60" spans="1:11" x14ac:dyDescent="0.4">
      <c r="A60" s="20" t="s">
        <v>78</v>
      </c>
      <c r="B60" s="21">
        <v>53001</v>
      </c>
      <c r="C60" s="22">
        <v>263.39999999999998</v>
      </c>
      <c r="D60" s="23">
        <v>222.42804047000001</v>
      </c>
      <c r="E60" s="24">
        <v>1.1842032121643677</v>
      </c>
      <c r="F60" s="23">
        <v>18.3</v>
      </c>
      <c r="G60" s="25">
        <v>2.2689999999999997</v>
      </c>
      <c r="H60" s="26" t="s">
        <v>9</v>
      </c>
      <c r="I60" s="26" t="str">
        <f t="shared" si="1"/>
        <v>No</v>
      </c>
      <c r="J60" s="27">
        <f t="shared" si="0"/>
        <v>0</v>
      </c>
      <c r="K60" s="28">
        <f t="shared" si="2"/>
        <v>0</v>
      </c>
    </row>
    <row r="61" spans="1:11" x14ac:dyDescent="0.4">
      <c r="A61" s="20" t="s">
        <v>79</v>
      </c>
      <c r="B61" s="21">
        <v>25003</v>
      </c>
      <c r="C61" s="22">
        <v>108</v>
      </c>
      <c r="D61" s="23">
        <v>256.94607499</v>
      </c>
      <c r="E61" s="24">
        <v>0.42032165700216756</v>
      </c>
      <c r="F61" s="23">
        <v>11.9</v>
      </c>
      <c r="G61" s="25">
        <v>2.952</v>
      </c>
      <c r="H61" s="26" t="s">
        <v>9</v>
      </c>
      <c r="I61" s="26" t="str">
        <f t="shared" si="1"/>
        <v>No</v>
      </c>
      <c r="J61" s="27">
        <f t="shared" si="0"/>
        <v>0</v>
      </c>
      <c r="K61" s="28">
        <f t="shared" si="2"/>
        <v>0</v>
      </c>
    </row>
    <row r="62" spans="1:11" x14ac:dyDescent="0.4">
      <c r="A62" s="20" t="s">
        <v>80</v>
      </c>
      <c r="B62" s="21">
        <v>26004</v>
      </c>
      <c r="C62" s="22">
        <v>379</v>
      </c>
      <c r="D62" s="23">
        <v>515.45290375000002</v>
      </c>
      <c r="E62" s="24">
        <v>0.73527571043390394</v>
      </c>
      <c r="F62" s="23">
        <v>7.9</v>
      </c>
      <c r="G62" s="25">
        <v>2.09</v>
      </c>
      <c r="H62" s="26" t="s">
        <v>9</v>
      </c>
      <c r="I62" s="26" t="str">
        <f t="shared" si="1"/>
        <v>No</v>
      </c>
      <c r="J62" s="27">
        <f t="shared" si="0"/>
        <v>0</v>
      </c>
      <c r="K62" s="28">
        <f t="shared" si="2"/>
        <v>0</v>
      </c>
    </row>
    <row r="63" spans="1:11" x14ac:dyDescent="0.4">
      <c r="A63" s="20" t="s">
        <v>81</v>
      </c>
      <c r="B63" s="21">
        <v>6006</v>
      </c>
      <c r="C63" s="22">
        <v>581</v>
      </c>
      <c r="D63" s="23">
        <v>872.33563317999995</v>
      </c>
      <c r="E63" s="24">
        <v>0.66602804918335257</v>
      </c>
      <c r="F63" s="23">
        <v>16.7</v>
      </c>
      <c r="G63" s="25">
        <v>2.09</v>
      </c>
      <c r="H63" s="26" t="s">
        <v>9</v>
      </c>
      <c r="I63" s="26" t="str">
        <f t="shared" si="1"/>
        <v>No</v>
      </c>
      <c r="J63" s="27">
        <f t="shared" si="0"/>
        <v>0</v>
      </c>
      <c r="K63" s="28">
        <f t="shared" si="2"/>
        <v>0</v>
      </c>
    </row>
    <row r="64" spans="1:11" x14ac:dyDescent="0.4">
      <c r="A64" s="20" t="s">
        <v>82</v>
      </c>
      <c r="B64" s="21">
        <v>27001</v>
      </c>
      <c r="C64" s="22">
        <v>300</v>
      </c>
      <c r="D64" s="23">
        <v>1663.41363624</v>
      </c>
      <c r="E64" s="24">
        <v>0.18035201435412276</v>
      </c>
      <c r="F64" s="23">
        <v>16.100000000000001</v>
      </c>
      <c r="G64" s="25">
        <v>2.09</v>
      </c>
      <c r="H64" s="26" t="s">
        <v>9</v>
      </c>
      <c r="I64" s="26" t="str">
        <f t="shared" si="1"/>
        <v>Yes</v>
      </c>
      <c r="J64" s="27">
        <f t="shared" si="0"/>
        <v>1</v>
      </c>
      <c r="K64" s="28">
        <f t="shared" si="2"/>
        <v>41585</v>
      </c>
    </row>
    <row r="65" spans="1:11" x14ac:dyDescent="0.4">
      <c r="A65" s="20" t="s">
        <v>83</v>
      </c>
      <c r="B65" s="21">
        <v>28003</v>
      </c>
      <c r="C65" s="22">
        <v>715</v>
      </c>
      <c r="D65" s="23">
        <v>364.24362961999998</v>
      </c>
      <c r="E65" s="24">
        <v>1.9629718733747776</v>
      </c>
      <c r="F65" s="23">
        <v>11.7</v>
      </c>
      <c r="G65" s="25">
        <v>2.09</v>
      </c>
      <c r="H65" s="26" t="s">
        <v>9</v>
      </c>
      <c r="I65" s="26" t="str">
        <f t="shared" si="1"/>
        <v>No</v>
      </c>
      <c r="J65" s="27">
        <f t="shared" si="0"/>
        <v>0</v>
      </c>
      <c r="K65" s="28">
        <f t="shared" si="2"/>
        <v>0</v>
      </c>
    </row>
    <row r="66" spans="1:11" x14ac:dyDescent="0.4">
      <c r="A66" s="20" t="s">
        <v>84</v>
      </c>
      <c r="B66" s="21">
        <v>30001</v>
      </c>
      <c r="C66" s="22">
        <v>409.28</v>
      </c>
      <c r="D66" s="23">
        <v>257.48480439000002</v>
      </c>
      <c r="E66" s="24">
        <v>1.5895306947126984</v>
      </c>
      <c r="F66" s="23">
        <v>9.1</v>
      </c>
      <c r="G66" s="25">
        <v>2.09</v>
      </c>
      <c r="H66" s="26" t="s">
        <v>9</v>
      </c>
      <c r="I66" s="26" t="str">
        <f t="shared" si="1"/>
        <v>No</v>
      </c>
      <c r="J66" s="27">
        <f t="shared" si="0"/>
        <v>0</v>
      </c>
      <c r="K66" s="28">
        <f t="shared" si="2"/>
        <v>0</v>
      </c>
    </row>
    <row r="67" spans="1:11" x14ac:dyDescent="0.4">
      <c r="A67" s="20" t="s">
        <v>85</v>
      </c>
      <c r="B67" s="21">
        <v>31001</v>
      </c>
      <c r="C67" s="22">
        <v>169.25</v>
      </c>
      <c r="D67" s="23">
        <v>2684.1022338100001</v>
      </c>
      <c r="E67" s="24">
        <v>6.3056465535500428E-2</v>
      </c>
      <c r="F67" s="23">
        <v>52.6</v>
      </c>
      <c r="G67" s="25">
        <v>2.09</v>
      </c>
      <c r="H67" s="26" t="s">
        <v>9</v>
      </c>
      <c r="I67" s="26" t="str">
        <f t="shared" si="1"/>
        <v>Yes</v>
      </c>
      <c r="J67" s="27">
        <f t="shared" si="0"/>
        <v>2</v>
      </c>
      <c r="K67" s="28">
        <f t="shared" si="2"/>
        <v>110000</v>
      </c>
    </row>
    <row r="68" spans="1:11" x14ac:dyDescent="0.4">
      <c r="A68" s="20" t="s">
        <v>86</v>
      </c>
      <c r="B68" s="21">
        <v>41002</v>
      </c>
      <c r="C68" s="22">
        <v>3267.04</v>
      </c>
      <c r="D68" s="23">
        <v>70.956561089999994</v>
      </c>
      <c r="E68" s="24">
        <v>46.042817602957768</v>
      </c>
      <c r="F68" s="23">
        <v>6.7</v>
      </c>
      <c r="G68" s="25">
        <v>2.4139999999999997</v>
      </c>
      <c r="H68" s="26" t="s">
        <v>9</v>
      </c>
      <c r="I68" s="26" t="str">
        <f t="shared" si="1"/>
        <v>No</v>
      </c>
      <c r="J68" s="27">
        <f t="shared" ref="J68:J131" si="3">IF(I68="yes",IF(C68&lt;83,1,IF(C68&gt;232,1,2)),0)</f>
        <v>0</v>
      </c>
      <c r="K68" s="28">
        <f t="shared" si="2"/>
        <v>0</v>
      </c>
    </row>
    <row r="69" spans="1:11" x14ac:dyDescent="0.4">
      <c r="A69" s="20" t="s">
        <v>87</v>
      </c>
      <c r="B69" s="21">
        <v>14002</v>
      </c>
      <c r="C69" s="22">
        <v>173</v>
      </c>
      <c r="D69" s="23">
        <v>100.18972363</v>
      </c>
      <c r="E69" s="24">
        <v>1.7267239965536574</v>
      </c>
      <c r="F69" s="23">
        <v>13.7</v>
      </c>
      <c r="G69" s="25">
        <v>2.09</v>
      </c>
      <c r="H69" s="26" t="s">
        <v>9</v>
      </c>
      <c r="I69" s="26" t="str">
        <f t="shared" ref="I69:I132" si="4">IF(C69&lt;=500,IF(D69&gt;=400,IF(E69&lt;=0.5,IF(F69&gt;=15,IF(G69&gt;=2.09,IF(H69="Yes","Yes","No"),"No"),"No"),"No"),"No"),"No")</f>
        <v>No</v>
      </c>
      <c r="J69" s="27">
        <f t="shared" si="3"/>
        <v>0</v>
      </c>
      <c r="K69" s="28">
        <f t="shared" si="2"/>
        <v>0</v>
      </c>
    </row>
    <row r="70" spans="1:11" x14ac:dyDescent="0.4">
      <c r="A70" s="20" t="s">
        <v>88</v>
      </c>
      <c r="B70" s="21">
        <v>10001</v>
      </c>
      <c r="C70" s="22">
        <v>120</v>
      </c>
      <c r="D70" s="23">
        <v>274.05923460000002</v>
      </c>
      <c r="E70" s="24">
        <v>0.4378615454251874</v>
      </c>
      <c r="F70" s="23">
        <v>22</v>
      </c>
      <c r="G70" s="25">
        <v>3.3170000000000002</v>
      </c>
      <c r="H70" s="26" t="s">
        <v>9</v>
      </c>
      <c r="I70" s="26" t="str">
        <f t="shared" si="4"/>
        <v>No</v>
      </c>
      <c r="J70" s="27">
        <f t="shared" si="3"/>
        <v>0</v>
      </c>
      <c r="K70" s="28">
        <f t="shared" ref="K70:K133" si="5">ROUND(IF(I70="no",0,IF(J70=1,((((E70*-0.125)+0.0625)*C70)*(0.75*$J$2)),IF(((232-C70)*(0.75*$J$2))&gt;$K$2,$K$2,((232-C70)*(0.75*$J$2))))),0)</f>
        <v>0</v>
      </c>
    </row>
    <row r="71" spans="1:11" x14ac:dyDescent="0.4">
      <c r="A71" s="20" t="s">
        <v>89</v>
      </c>
      <c r="B71" s="21">
        <v>34002</v>
      </c>
      <c r="C71" s="22">
        <v>268</v>
      </c>
      <c r="D71" s="23">
        <v>1133.09145165</v>
      </c>
      <c r="E71" s="24">
        <v>0.23652106774765641</v>
      </c>
      <c r="F71" s="23">
        <v>22.6</v>
      </c>
      <c r="G71" s="25">
        <v>2.09</v>
      </c>
      <c r="H71" s="26" t="s">
        <v>9</v>
      </c>
      <c r="I71" s="26" t="str">
        <f t="shared" si="4"/>
        <v>Yes</v>
      </c>
      <c r="J71" s="27">
        <f t="shared" si="3"/>
        <v>1</v>
      </c>
      <c r="K71" s="28">
        <f t="shared" si="5"/>
        <v>30621</v>
      </c>
    </row>
    <row r="72" spans="1:11" x14ac:dyDescent="0.4">
      <c r="A72" s="20" t="s">
        <v>90</v>
      </c>
      <c r="B72" s="21">
        <v>51002</v>
      </c>
      <c r="C72" s="22">
        <v>517.5</v>
      </c>
      <c r="D72" s="23">
        <v>579.57890196000005</v>
      </c>
      <c r="E72" s="24">
        <v>0.89288964496453593</v>
      </c>
      <c r="F72" s="23">
        <v>11.2</v>
      </c>
      <c r="G72" s="25">
        <v>2.09</v>
      </c>
      <c r="H72" s="26" t="s">
        <v>9</v>
      </c>
      <c r="I72" s="26" t="str">
        <f t="shared" si="4"/>
        <v>No</v>
      </c>
      <c r="J72" s="27">
        <f t="shared" si="3"/>
        <v>0</v>
      </c>
      <c r="K72" s="28">
        <f t="shared" si="5"/>
        <v>0</v>
      </c>
    </row>
    <row r="73" spans="1:11" x14ac:dyDescent="0.4">
      <c r="A73" s="20" t="s">
        <v>91</v>
      </c>
      <c r="B73" s="21">
        <v>56006</v>
      </c>
      <c r="C73" s="22">
        <v>206</v>
      </c>
      <c r="D73" s="23">
        <v>483.42315072000002</v>
      </c>
      <c r="E73" s="24">
        <v>0.42612770963324376</v>
      </c>
      <c r="F73" s="23">
        <v>9.6</v>
      </c>
      <c r="G73" s="25">
        <v>2.7469999999999999</v>
      </c>
      <c r="H73" s="26" t="s">
        <v>9</v>
      </c>
      <c r="I73" s="26" t="str">
        <f t="shared" si="4"/>
        <v>No</v>
      </c>
      <c r="J73" s="27">
        <f t="shared" si="3"/>
        <v>0</v>
      </c>
      <c r="K73" s="28">
        <f t="shared" si="5"/>
        <v>0</v>
      </c>
    </row>
    <row r="74" spans="1:11" x14ac:dyDescent="0.4">
      <c r="A74" s="20" t="s">
        <v>92</v>
      </c>
      <c r="B74" s="21">
        <v>23002</v>
      </c>
      <c r="C74" s="22">
        <v>808.08</v>
      </c>
      <c r="D74" s="23">
        <v>591.10000576000004</v>
      </c>
      <c r="E74" s="24">
        <v>1.3670783152184551</v>
      </c>
      <c r="F74" s="23">
        <v>19.899999999999999</v>
      </c>
      <c r="G74" s="25">
        <v>2.09</v>
      </c>
      <c r="H74" s="26" t="s">
        <v>9</v>
      </c>
      <c r="I74" s="26" t="str">
        <f t="shared" si="4"/>
        <v>No</v>
      </c>
      <c r="J74" s="27">
        <f t="shared" si="3"/>
        <v>0</v>
      </c>
      <c r="K74" s="28">
        <f t="shared" si="5"/>
        <v>0</v>
      </c>
    </row>
    <row r="75" spans="1:11" x14ac:dyDescent="0.4">
      <c r="A75" s="20" t="s">
        <v>93</v>
      </c>
      <c r="B75" s="21">
        <v>53002</v>
      </c>
      <c r="C75" s="22">
        <v>102</v>
      </c>
      <c r="D75" s="23">
        <v>751.19185219999997</v>
      </c>
      <c r="E75" s="24">
        <v>0.13578422037096743</v>
      </c>
      <c r="F75" s="23">
        <v>15.6</v>
      </c>
      <c r="G75" s="25">
        <v>2.5459999999999998</v>
      </c>
      <c r="H75" s="26" t="s">
        <v>9</v>
      </c>
      <c r="I75" s="26" t="str">
        <f t="shared" si="4"/>
        <v>Yes</v>
      </c>
      <c r="J75" s="27">
        <f t="shared" si="3"/>
        <v>2</v>
      </c>
      <c r="K75" s="28">
        <f t="shared" si="5"/>
        <v>110000</v>
      </c>
    </row>
    <row r="76" spans="1:11" x14ac:dyDescent="0.4">
      <c r="A76" s="20" t="s">
        <v>94</v>
      </c>
      <c r="B76" s="21">
        <v>48003</v>
      </c>
      <c r="C76" s="22">
        <v>370.88</v>
      </c>
      <c r="D76" s="23">
        <v>530.90580747000001</v>
      </c>
      <c r="E76" s="24">
        <v>0.69857966287354534</v>
      </c>
      <c r="F76" s="23">
        <v>17.100000000000001</v>
      </c>
      <c r="G76" s="25">
        <v>2.09</v>
      </c>
      <c r="H76" s="26" t="s">
        <v>9</v>
      </c>
      <c r="I76" s="26" t="str">
        <f t="shared" si="4"/>
        <v>No</v>
      </c>
      <c r="J76" s="27">
        <f t="shared" si="3"/>
        <v>0</v>
      </c>
      <c r="K76" s="28">
        <f t="shared" si="5"/>
        <v>0</v>
      </c>
    </row>
    <row r="77" spans="1:11" x14ac:dyDescent="0.4">
      <c r="A77" s="20" t="s">
        <v>95</v>
      </c>
      <c r="B77" s="21">
        <v>2002</v>
      </c>
      <c r="C77" s="22">
        <v>2304.5</v>
      </c>
      <c r="D77" s="23">
        <v>433.13945474000002</v>
      </c>
      <c r="E77" s="24">
        <v>5.3204573602820799</v>
      </c>
      <c r="F77" s="23">
        <v>12.9</v>
      </c>
      <c r="G77" s="25">
        <v>2.2519999999999998</v>
      </c>
      <c r="H77" s="26" t="s">
        <v>9</v>
      </c>
      <c r="I77" s="26" t="str">
        <f t="shared" si="4"/>
        <v>No</v>
      </c>
      <c r="J77" s="27">
        <f t="shared" si="3"/>
        <v>0</v>
      </c>
      <c r="K77" s="28">
        <f t="shared" si="5"/>
        <v>0</v>
      </c>
    </row>
    <row r="78" spans="1:11" x14ac:dyDescent="0.4">
      <c r="A78" s="20" t="s">
        <v>96</v>
      </c>
      <c r="B78" s="21">
        <v>22006</v>
      </c>
      <c r="C78" s="22">
        <v>376.28</v>
      </c>
      <c r="D78" s="23">
        <v>534.70455035999998</v>
      </c>
      <c r="E78" s="24">
        <v>0.70371572440642649</v>
      </c>
      <c r="F78" s="23">
        <v>15</v>
      </c>
      <c r="G78" s="25">
        <v>2.09</v>
      </c>
      <c r="H78" s="26" t="s">
        <v>9</v>
      </c>
      <c r="I78" s="26" t="str">
        <f t="shared" si="4"/>
        <v>No</v>
      </c>
      <c r="J78" s="27">
        <f t="shared" si="3"/>
        <v>0</v>
      </c>
      <c r="K78" s="28">
        <f t="shared" si="5"/>
        <v>0</v>
      </c>
    </row>
    <row r="79" spans="1:11" x14ac:dyDescent="0.4">
      <c r="A79" s="20" t="s">
        <v>97</v>
      </c>
      <c r="B79" s="21">
        <v>13003</v>
      </c>
      <c r="C79" s="22">
        <v>286</v>
      </c>
      <c r="D79" s="23">
        <v>283.60770523999997</v>
      </c>
      <c r="E79" s="24">
        <v>1.0084352248398032</v>
      </c>
      <c r="F79" s="23">
        <v>6.9461539999999999</v>
      </c>
      <c r="G79" s="25">
        <v>2.5229999999999997</v>
      </c>
      <c r="H79" s="26" t="s">
        <v>9</v>
      </c>
      <c r="I79" s="26" t="str">
        <f t="shared" si="4"/>
        <v>No</v>
      </c>
      <c r="J79" s="27">
        <f t="shared" si="3"/>
        <v>0</v>
      </c>
      <c r="K79" s="28">
        <f t="shared" si="5"/>
        <v>0</v>
      </c>
    </row>
    <row r="80" spans="1:11" x14ac:dyDescent="0.4">
      <c r="A80" s="20" t="s">
        <v>98</v>
      </c>
      <c r="B80" s="21">
        <v>2003</v>
      </c>
      <c r="C80" s="22">
        <v>228</v>
      </c>
      <c r="D80" s="23">
        <v>376.41117467999999</v>
      </c>
      <c r="E80" s="24">
        <v>0.60572059316206694</v>
      </c>
      <c r="F80" s="23">
        <v>14.8</v>
      </c>
      <c r="G80" s="25">
        <v>3.867</v>
      </c>
      <c r="H80" s="26" t="s">
        <v>9</v>
      </c>
      <c r="I80" s="26" t="str">
        <f t="shared" si="4"/>
        <v>No</v>
      </c>
      <c r="J80" s="27">
        <f t="shared" si="3"/>
        <v>0</v>
      </c>
      <c r="K80" s="28">
        <f t="shared" si="5"/>
        <v>0</v>
      </c>
    </row>
    <row r="81" spans="1:11" x14ac:dyDescent="0.4">
      <c r="A81" s="20" t="s">
        <v>99</v>
      </c>
      <c r="B81" s="21">
        <v>37003</v>
      </c>
      <c r="C81" s="22">
        <v>191</v>
      </c>
      <c r="D81" s="23">
        <v>946.56541017999996</v>
      </c>
      <c r="E81" s="24">
        <v>0.20178214621605411</v>
      </c>
      <c r="F81" s="23">
        <v>22.1</v>
      </c>
      <c r="G81" s="25">
        <v>2.09</v>
      </c>
      <c r="H81" s="26" t="s">
        <v>9</v>
      </c>
      <c r="I81" s="26" t="str">
        <f t="shared" si="4"/>
        <v>Yes</v>
      </c>
      <c r="J81" s="27">
        <f t="shared" si="3"/>
        <v>2</v>
      </c>
      <c r="K81" s="28">
        <f t="shared" si="5"/>
        <v>110000</v>
      </c>
    </row>
    <row r="82" spans="1:11" x14ac:dyDescent="0.4">
      <c r="A82" s="20" t="s">
        <v>100</v>
      </c>
      <c r="B82" s="21">
        <v>35002</v>
      </c>
      <c r="C82" s="22">
        <v>362</v>
      </c>
      <c r="D82" s="23">
        <v>2069.5199630500001</v>
      </c>
      <c r="E82" s="24">
        <v>0.17491979128652357</v>
      </c>
      <c r="F82" s="23">
        <v>16.100000000000001</v>
      </c>
      <c r="G82" s="25">
        <v>2.09</v>
      </c>
      <c r="H82" s="26" t="s">
        <v>9</v>
      </c>
      <c r="I82" s="26" t="str">
        <f t="shared" si="4"/>
        <v>Yes</v>
      </c>
      <c r="J82" s="27">
        <f t="shared" si="3"/>
        <v>1</v>
      </c>
      <c r="K82" s="28">
        <f t="shared" si="5"/>
        <v>51032</v>
      </c>
    </row>
    <row r="83" spans="1:11" x14ac:dyDescent="0.4">
      <c r="A83" s="20" t="s">
        <v>101</v>
      </c>
      <c r="B83" s="21">
        <v>7002</v>
      </c>
      <c r="C83" s="22">
        <v>293</v>
      </c>
      <c r="D83" s="23">
        <v>473.87438467999999</v>
      </c>
      <c r="E83" s="24">
        <v>0.61830731829461161</v>
      </c>
      <c r="F83" s="23">
        <v>12.5</v>
      </c>
      <c r="G83" s="25">
        <v>2.09</v>
      </c>
      <c r="H83" s="26" t="s">
        <v>9</v>
      </c>
      <c r="I83" s="26" t="str">
        <f t="shared" si="4"/>
        <v>No</v>
      </c>
      <c r="J83" s="27">
        <f t="shared" si="3"/>
        <v>0</v>
      </c>
      <c r="K83" s="28">
        <f t="shared" si="5"/>
        <v>0</v>
      </c>
    </row>
    <row r="84" spans="1:11" x14ac:dyDescent="0.4">
      <c r="A84" s="20" t="s">
        <v>102</v>
      </c>
      <c r="B84" s="21">
        <v>38003</v>
      </c>
      <c r="C84" s="22">
        <v>165</v>
      </c>
      <c r="D84" s="23">
        <v>198.07036719999999</v>
      </c>
      <c r="E84" s="24">
        <v>0.83303728029843327</v>
      </c>
      <c r="F84" s="23">
        <v>9.1</v>
      </c>
      <c r="G84" s="25">
        <v>2.8649999999999998</v>
      </c>
      <c r="H84" s="26" t="s">
        <v>9</v>
      </c>
      <c r="I84" s="26" t="str">
        <f t="shared" si="4"/>
        <v>No</v>
      </c>
      <c r="J84" s="27">
        <f t="shared" si="3"/>
        <v>0</v>
      </c>
      <c r="K84" s="28">
        <f t="shared" si="5"/>
        <v>0</v>
      </c>
    </row>
    <row r="85" spans="1:11" x14ac:dyDescent="0.4">
      <c r="A85" s="20" t="s">
        <v>103</v>
      </c>
      <c r="B85" s="21">
        <v>45005</v>
      </c>
      <c r="C85" s="22">
        <v>215</v>
      </c>
      <c r="D85" s="23">
        <v>424.79911554</v>
      </c>
      <c r="E85" s="24">
        <v>0.50612158108355365</v>
      </c>
      <c r="F85" s="23">
        <v>13.8</v>
      </c>
      <c r="G85" s="25">
        <v>2.09</v>
      </c>
      <c r="H85" s="26" t="s">
        <v>9</v>
      </c>
      <c r="I85" s="26" t="str">
        <f t="shared" si="4"/>
        <v>No</v>
      </c>
      <c r="J85" s="27">
        <f t="shared" si="3"/>
        <v>0</v>
      </c>
      <c r="K85" s="28">
        <f t="shared" si="5"/>
        <v>0</v>
      </c>
    </row>
    <row r="86" spans="1:11" x14ac:dyDescent="0.4">
      <c r="A86" s="20" t="s">
        <v>104</v>
      </c>
      <c r="B86" s="21">
        <v>40001</v>
      </c>
      <c r="C86" s="22">
        <v>784.53</v>
      </c>
      <c r="D86" s="23">
        <v>431.89863912999999</v>
      </c>
      <c r="E86" s="24">
        <v>1.8164678675078185</v>
      </c>
      <c r="F86" s="23">
        <v>6.1</v>
      </c>
      <c r="G86" s="25">
        <v>2.09</v>
      </c>
      <c r="H86" s="26" t="s">
        <v>9</v>
      </c>
      <c r="I86" s="26" t="str">
        <f t="shared" si="4"/>
        <v>No</v>
      </c>
      <c r="J86" s="27">
        <f t="shared" si="3"/>
        <v>0</v>
      </c>
      <c r="K86" s="28">
        <f t="shared" si="5"/>
        <v>0</v>
      </c>
    </row>
    <row r="87" spans="1:11" x14ac:dyDescent="0.4">
      <c r="A87" s="20" t="s">
        <v>105</v>
      </c>
      <c r="B87" s="21">
        <v>52004</v>
      </c>
      <c r="C87" s="22">
        <v>244.33</v>
      </c>
      <c r="D87" s="23">
        <v>1647.94357345</v>
      </c>
      <c r="E87" s="24">
        <v>0.14826357160305598</v>
      </c>
      <c r="F87" s="23">
        <v>32.4</v>
      </c>
      <c r="G87" s="25">
        <v>2.4369999999999998</v>
      </c>
      <c r="H87" s="26" t="s">
        <v>9</v>
      </c>
      <c r="I87" s="26" t="str">
        <f t="shared" si="4"/>
        <v>Yes</v>
      </c>
      <c r="J87" s="27">
        <f t="shared" si="3"/>
        <v>1</v>
      </c>
      <c r="K87" s="28">
        <f t="shared" si="5"/>
        <v>37268</v>
      </c>
    </row>
    <row r="88" spans="1:11" x14ac:dyDescent="0.4">
      <c r="A88" s="20" t="s">
        <v>106</v>
      </c>
      <c r="B88" s="21">
        <v>41004</v>
      </c>
      <c r="C88" s="22">
        <v>1032</v>
      </c>
      <c r="D88" s="23">
        <v>191.89365305999999</v>
      </c>
      <c r="E88" s="24">
        <v>5.3779788103638912</v>
      </c>
      <c r="F88" s="23">
        <v>7.2</v>
      </c>
      <c r="G88" s="25">
        <v>2.09</v>
      </c>
      <c r="H88" s="26" t="s">
        <v>9</v>
      </c>
      <c r="I88" s="26" t="str">
        <f t="shared" si="4"/>
        <v>No</v>
      </c>
      <c r="J88" s="27">
        <f t="shared" si="3"/>
        <v>0</v>
      </c>
      <c r="K88" s="28">
        <f t="shared" si="5"/>
        <v>0</v>
      </c>
    </row>
    <row r="89" spans="1:11" x14ac:dyDescent="0.4">
      <c r="A89" s="20" t="s">
        <v>107</v>
      </c>
      <c r="B89" s="21">
        <v>44002</v>
      </c>
      <c r="C89" s="22">
        <v>213</v>
      </c>
      <c r="D89" s="23">
        <v>596.86726499999997</v>
      </c>
      <c r="E89" s="24">
        <v>0.35686326339240604</v>
      </c>
      <c r="F89" s="23">
        <v>20</v>
      </c>
      <c r="G89" s="25">
        <v>2.09</v>
      </c>
      <c r="H89" s="26" t="s">
        <v>9</v>
      </c>
      <c r="I89" s="26" t="str">
        <f t="shared" si="4"/>
        <v>Yes</v>
      </c>
      <c r="J89" s="27">
        <f t="shared" si="3"/>
        <v>2</v>
      </c>
      <c r="K89" s="28">
        <f t="shared" si="5"/>
        <v>65916</v>
      </c>
    </row>
    <row r="90" spans="1:11" x14ac:dyDescent="0.4">
      <c r="A90" s="20" t="s">
        <v>108</v>
      </c>
      <c r="B90" s="21">
        <v>42001</v>
      </c>
      <c r="C90" s="22">
        <v>401</v>
      </c>
      <c r="D90" s="23">
        <v>1216.59975852</v>
      </c>
      <c r="E90" s="24">
        <v>0.32960716718193223</v>
      </c>
      <c r="F90" s="23">
        <v>32.200000000000003</v>
      </c>
      <c r="G90" s="25">
        <v>2.09</v>
      </c>
      <c r="H90" s="26" t="s">
        <v>9</v>
      </c>
      <c r="I90" s="26" t="str">
        <f t="shared" si="4"/>
        <v>Yes</v>
      </c>
      <c r="J90" s="27">
        <f t="shared" si="3"/>
        <v>1</v>
      </c>
      <c r="K90" s="28">
        <f t="shared" si="5"/>
        <v>29631</v>
      </c>
    </row>
    <row r="91" spans="1:11" x14ac:dyDescent="0.4">
      <c r="A91" s="20" t="s">
        <v>109</v>
      </c>
      <c r="B91" s="21">
        <v>39002</v>
      </c>
      <c r="C91" s="22">
        <v>1138.68</v>
      </c>
      <c r="D91" s="23">
        <v>250.91069984999999</v>
      </c>
      <c r="E91" s="24">
        <v>4.5381882904185771</v>
      </c>
      <c r="F91" s="23">
        <v>8.5</v>
      </c>
      <c r="G91" s="25">
        <v>2.2549999999999999</v>
      </c>
      <c r="H91" s="26" t="s">
        <v>9</v>
      </c>
      <c r="I91" s="26" t="str">
        <f t="shared" si="4"/>
        <v>No</v>
      </c>
      <c r="J91" s="27">
        <f t="shared" si="3"/>
        <v>0</v>
      </c>
      <c r="K91" s="28">
        <f t="shared" si="5"/>
        <v>0</v>
      </c>
    </row>
    <row r="92" spans="1:11" x14ac:dyDescent="0.4">
      <c r="A92" s="20" t="s">
        <v>110</v>
      </c>
      <c r="B92" s="21">
        <v>60003</v>
      </c>
      <c r="C92" s="22">
        <v>178</v>
      </c>
      <c r="D92" s="23">
        <v>110.27923429000001</v>
      </c>
      <c r="E92" s="24">
        <v>1.6140844751598065</v>
      </c>
      <c r="F92" s="23">
        <v>6.2</v>
      </c>
      <c r="G92" s="25">
        <v>2.09</v>
      </c>
      <c r="H92" s="26" t="s">
        <v>9</v>
      </c>
      <c r="I92" s="26" t="str">
        <f t="shared" si="4"/>
        <v>No</v>
      </c>
      <c r="J92" s="27">
        <f t="shared" si="3"/>
        <v>0</v>
      </c>
      <c r="K92" s="28">
        <f t="shared" si="5"/>
        <v>0</v>
      </c>
    </row>
    <row r="93" spans="1:11" x14ac:dyDescent="0.4">
      <c r="A93" s="20" t="s">
        <v>111</v>
      </c>
      <c r="B93" s="21">
        <v>43007</v>
      </c>
      <c r="C93" s="22">
        <v>357.53</v>
      </c>
      <c r="D93" s="23">
        <v>221.97843953</v>
      </c>
      <c r="E93" s="24">
        <v>1.610651920776659</v>
      </c>
      <c r="F93" s="23">
        <v>10.1</v>
      </c>
      <c r="G93" s="25">
        <v>2.806</v>
      </c>
      <c r="H93" s="26" t="s">
        <v>9</v>
      </c>
      <c r="I93" s="26" t="str">
        <f t="shared" si="4"/>
        <v>No</v>
      </c>
      <c r="J93" s="27">
        <f t="shared" si="3"/>
        <v>0</v>
      </c>
      <c r="K93" s="28">
        <f t="shared" si="5"/>
        <v>0</v>
      </c>
    </row>
    <row r="94" spans="1:11" x14ac:dyDescent="0.4">
      <c r="A94" s="20" t="s">
        <v>112</v>
      </c>
      <c r="B94" s="21">
        <v>15001</v>
      </c>
      <c r="C94" s="22">
        <v>171</v>
      </c>
      <c r="D94" s="23">
        <v>919.09856725999998</v>
      </c>
      <c r="E94" s="24">
        <v>0.18605186221732681</v>
      </c>
      <c r="F94" s="23">
        <v>27.2</v>
      </c>
      <c r="G94" s="25">
        <v>2.09</v>
      </c>
      <c r="H94" s="26" t="s">
        <v>9</v>
      </c>
      <c r="I94" s="26" t="str">
        <f t="shared" si="4"/>
        <v>Yes</v>
      </c>
      <c r="J94" s="27">
        <f t="shared" si="3"/>
        <v>2</v>
      </c>
      <c r="K94" s="28">
        <f t="shared" si="5"/>
        <v>110000</v>
      </c>
    </row>
    <row r="95" spans="1:11" x14ac:dyDescent="0.4">
      <c r="A95" s="20" t="s">
        <v>113</v>
      </c>
      <c r="B95" s="21">
        <v>15002</v>
      </c>
      <c r="C95" s="22">
        <v>482</v>
      </c>
      <c r="D95" s="23">
        <v>794.55834560999995</v>
      </c>
      <c r="E95" s="24">
        <v>0.60662631342693651</v>
      </c>
      <c r="F95" s="23">
        <v>17</v>
      </c>
      <c r="G95" s="25">
        <v>2.09</v>
      </c>
      <c r="H95" s="26" t="s">
        <v>9</v>
      </c>
      <c r="I95" s="26" t="str">
        <f t="shared" si="4"/>
        <v>No</v>
      </c>
      <c r="J95" s="27">
        <f t="shared" si="3"/>
        <v>0</v>
      </c>
      <c r="K95" s="28">
        <f t="shared" si="5"/>
        <v>0</v>
      </c>
    </row>
    <row r="96" spans="1:11" x14ac:dyDescent="0.4">
      <c r="A96" s="20" t="s">
        <v>114</v>
      </c>
      <c r="B96" s="21">
        <v>46001</v>
      </c>
      <c r="C96" s="22">
        <v>2653.25</v>
      </c>
      <c r="D96" s="23">
        <v>3122.48131715</v>
      </c>
      <c r="E96" s="24">
        <v>0.84972485997825464</v>
      </c>
      <c r="F96" s="23">
        <v>13.3</v>
      </c>
      <c r="G96" s="25">
        <v>2.09</v>
      </c>
      <c r="H96" s="26" t="s">
        <v>9</v>
      </c>
      <c r="I96" s="26" t="str">
        <f t="shared" si="4"/>
        <v>No</v>
      </c>
      <c r="J96" s="27">
        <f t="shared" si="3"/>
        <v>0</v>
      </c>
      <c r="K96" s="28">
        <f t="shared" si="5"/>
        <v>0</v>
      </c>
    </row>
    <row r="97" spans="1:11" x14ac:dyDescent="0.4">
      <c r="A97" s="20" t="s">
        <v>115</v>
      </c>
      <c r="B97" s="21">
        <v>33002</v>
      </c>
      <c r="C97" s="22">
        <v>282</v>
      </c>
      <c r="D97" s="23">
        <v>179.49063534999999</v>
      </c>
      <c r="E97" s="24">
        <v>1.5711126067948369</v>
      </c>
      <c r="F97" s="23">
        <v>9.1999999999999993</v>
      </c>
      <c r="G97" s="25">
        <v>2.6509999999999998</v>
      </c>
      <c r="H97" s="26" t="s">
        <v>9</v>
      </c>
      <c r="I97" s="26" t="str">
        <f t="shared" si="4"/>
        <v>No</v>
      </c>
      <c r="J97" s="27">
        <f t="shared" si="3"/>
        <v>0</v>
      </c>
      <c r="K97" s="28">
        <f t="shared" si="5"/>
        <v>0</v>
      </c>
    </row>
    <row r="98" spans="1:11" x14ac:dyDescent="0.4">
      <c r="A98" s="20" t="s">
        <v>116</v>
      </c>
      <c r="B98" s="21">
        <v>25004</v>
      </c>
      <c r="C98" s="22">
        <v>893.39</v>
      </c>
      <c r="D98" s="23">
        <v>298.52776986999999</v>
      </c>
      <c r="E98" s="24">
        <v>2.9926529126219812</v>
      </c>
      <c r="F98" s="23">
        <v>11.9</v>
      </c>
      <c r="G98" s="25">
        <v>2.09</v>
      </c>
      <c r="H98" s="26" t="s">
        <v>9</v>
      </c>
      <c r="I98" s="26" t="str">
        <f t="shared" si="4"/>
        <v>No</v>
      </c>
      <c r="J98" s="27">
        <f t="shared" si="3"/>
        <v>0</v>
      </c>
      <c r="K98" s="28">
        <f t="shared" si="5"/>
        <v>0</v>
      </c>
    </row>
    <row r="99" spans="1:11" x14ac:dyDescent="0.4">
      <c r="A99" s="20" t="s">
        <v>117</v>
      </c>
      <c r="B99" s="21">
        <v>29004</v>
      </c>
      <c r="C99" s="22">
        <v>450.06</v>
      </c>
      <c r="D99" s="23">
        <v>1201.3418817300001</v>
      </c>
      <c r="E99" s="24">
        <v>0.37463107450469324</v>
      </c>
      <c r="F99" s="23">
        <v>22.8</v>
      </c>
      <c r="G99" s="25">
        <v>2.09</v>
      </c>
      <c r="H99" s="26" t="s">
        <v>9</v>
      </c>
      <c r="I99" s="26" t="str">
        <f t="shared" si="4"/>
        <v>Yes</v>
      </c>
      <c r="J99" s="27">
        <f t="shared" si="3"/>
        <v>1</v>
      </c>
      <c r="K99" s="28">
        <f t="shared" si="5"/>
        <v>24468</v>
      </c>
    </row>
    <row r="100" spans="1:11" x14ac:dyDescent="0.4">
      <c r="A100" s="20" t="s">
        <v>118</v>
      </c>
      <c r="B100" s="21">
        <v>17002</v>
      </c>
      <c r="C100" s="22">
        <v>2712.23</v>
      </c>
      <c r="D100" s="23">
        <v>265.93007483999997</v>
      </c>
      <c r="E100" s="24">
        <v>10.199034470365362</v>
      </c>
      <c r="F100" s="23">
        <v>12</v>
      </c>
      <c r="G100" s="25">
        <v>2.1579999999999999</v>
      </c>
      <c r="H100" s="26" t="s">
        <v>9</v>
      </c>
      <c r="I100" s="26" t="str">
        <f t="shared" si="4"/>
        <v>No</v>
      </c>
      <c r="J100" s="27">
        <f t="shared" si="3"/>
        <v>0</v>
      </c>
      <c r="K100" s="28">
        <f t="shared" si="5"/>
        <v>0</v>
      </c>
    </row>
    <row r="101" spans="1:11" x14ac:dyDescent="0.4">
      <c r="A101" s="20" t="s">
        <v>119</v>
      </c>
      <c r="B101" s="21">
        <v>62006</v>
      </c>
      <c r="C101" s="22">
        <v>655</v>
      </c>
      <c r="D101" s="23">
        <v>266.42906240999997</v>
      </c>
      <c r="E101" s="24">
        <v>2.4584405097370325</v>
      </c>
      <c r="F101" s="23">
        <v>9.3000000000000007</v>
      </c>
      <c r="G101" s="25">
        <v>2.871</v>
      </c>
      <c r="H101" s="26" t="s">
        <v>9</v>
      </c>
      <c r="I101" s="26" t="str">
        <f t="shared" si="4"/>
        <v>No</v>
      </c>
      <c r="J101" s="27">
        <f t="shared" si="3"/>
        <v>0</v>
      </c>
      <c r="K101" s="28">
        <f t="shared" si="5"/>
        <v>0</v>
      </c>
    </row>
    <row r="102" spans="1:11" x14ac:dyDescent="0.4">
      <c r="A102" s="20" t="s">
        <v>120</v>
      </c>
      <c r="B102" s="21">
        <v>43002</v>
      </c>
      <c r="C102" s="22">
        <v>225</v>
      </c>
      <c r="D102" s="23">
        <v>124.28575286</v>
      </c>
      <c r="E102" s="24">
        <v>1.8103442657136108</v>
      </c>
      <c r="F102" s="23">
        <v>8.8000000000000007</v>
      </c>
      <c r="G102" s="25">
        <v>2.09</v>
      </c>
      <c r="H102" s="26" t="s">
        <v>9</v>
      </c>
      <c r="I102" s="26" t="str">
        <f t="shared" si="4"/>
        <v>No</v>
      </c>
      <c r="J102" s="27">
        <f t="shared" si="3"/>
        <v>0</v>
      </c>
      <c r="K102" s="28">
        <f t="shared" si="5"/>
        <v>0</v>
      </c>
    </row>
    <row r="103" spans="1:11" x14ac:dyDescent="0.4">
      <c r="A103" s="20" t="s">
        <v>121</v>
      </c>
      <c r="B103" s="21">
        <v>17003</v>
      </c>
      <c r="C103" s="22">
        <v>222.2</v>
      </c>
      <c r="D103" s="23">
        <v>167.69241256000001</v>
      </c>
      <c r="E103" s="24">
        <v>1.3250450429323823</v>
      </c>
      <c r="F103" s="23">
        <v>11.1</v>
      </c>
      <c r="G103" s="25">
        <v>2.9669999999999996</v>
      </c>
      <c r="H103" s="26" t="s">
        <v>9</v>
      </c>
      <c r="I103" s="26" t="str">
        <f t="shared" si="4"/>
        <v>No</v>
      </c>
      <c r="J103" s="27">
        <f t="shared" si="3"/>
        <v>0</v>
      </c>
      <c r="K103" s="28">
        <f t="shared" si="5"/>
        <v>0</v>
      </c>
    </row>
    <row r="104" spans="1:11" x14ac:dyDescent="0.4">
      <c r="A104" s="20" t="s">
        <v>122</v>
      </c>
      <c r="B104" s="21">
        <v>51003</v>
      </c>
      <c r="C104" s="22">
        <v>263</v>
      </c>
      <c r="D104" s="23">
        <v>355.99971699999998</v>
      </c>
      <c r="E104" s="24">
        <v>0.73876463222019928</v>
      </c>
      <c r="F104" s="23">
        <v>11.7</v>
      </c>
      <c r="G104" s="25">
        <v>2.09</v>
      </c>
      <c r="H104" s="26" t="s">
        <v>9</v>
      </c>
      <c r="I104" s="26" t="str">
        <f t="shared" si="4"/>
        <v>No</v>
      </c>
      <c r="J104" s="27">
        <f t="shared" si="3"/>
        <v>0</v>
      </c>
      <c r="K104" s="28">
        <f t="shared" si="5"/>
        <v>0</v>
      </c>
    </row>
    <row r="105" spans="1:11" x14ac:dyDescent="0.4">
      <c r="A105" s="20" t="s">
        <v>123</v>
      </c>
      <c r="B105" s="21">
        <v>9002</v>
      </c>
      <c r="C105" s="22">
        <v>325.7</v>
      </c>
      <c r="D105" s="23">
        <v>1325.9909834099999</v>
      </c>
      <c r="E105" s="24">
        <v>0.24562761291363375</v>
      </c>
      <c r="F105" s="23">
        <v>20.9</v>
      </c>
      <c r="G105" s="25">
        <v>2.09</v>
      </c>
      <c r="H105" s="26" t="s">
        <v>9</v>
      </c>
      <c r="I105" s="26" t="str">
        <f t="shared" si="4"/>
        <v>Yes</v>
      </c>
      <c r="J105" s="27">
        <f t="shared" si="3"/>
        <v>1</v>
      </c>
      <c r="K105" s="28">
        <f t="shared" si="5"/>
        <v>35928</v>
      </c>
    </row>
    <row r="106" spans="1:11" x14ac:dyDescent="0.4">
      <c r="A106" s="20" t="s">
        <v>124</v>
      </c>
      <c r="B106" s="21">
        <v>56007</v>
      </c>
      <c r="C106" s="22">
        <v>260</v>
      </c>
      <c r="D106" s="23">
        <v>669.12953526000001</v>
      </c>
      <c r="E106" s="24">
        <v>0.38856452495251642</v>
      </c>
      <c r="F106" s="23">
        <v>11.6</v>
      </c>
      <c r="G106" s="25">
        <v>2.09</v>
      </c>
      <c r="H106" s="26" t="s">
        <v>9</v>
      </c>
      <c r="I106" s="26" t="str">
        <f t="shared" si="4"/>
        <v>No</v>
      </c>
      <c r="J106" s="27">
        <f t="shared" si="3"/>
        <v>0</v>
      </c>
      <c r="K106" s="28">
        <f t="shared" si="5"/>
        <v>0</v>
      </c>
    </row>
    <row r="107" spans="1:11" x14ac:dyDescent="0.4">
      <c r="A107" s="20" t="s">
        <v>125</v>
      </c>
      <c r="B107" s="21">
        <v>23003</v>
      </c>
      <c r="C107" s="22">
        <v>123</v>
      </c>
      <c r="D107" s="23">
        <v>563.79741977000003</v>
      </c>
      <c r="E107" s="24">
        <v>0.21816346738546194</v>
      </c>
      <c r="F107" s="23">
        <v>21.3</v>
      </c>
      <c r="G107" s="25">
        <v>2.09</v>
      </c>
      <c r="H107" s="26" t="s">
        <v>9</v>
      </c>
      <c r="I107" s="26" t="str">
        <f t="shared" si="4"/>
        <v>Yes</v>
      </c>
      <c r="J107" s="27">
        <f t="shared" si="3"/>
        <v>2</v>
      </c>
      <c r="K107" s="28">
        <f t="shared" si="5"/>
        <v>110000</v>
      </c>
    </row>
    <row r="108" spans="1:11" x14ac:dyDescent="0.4">
      <c r="A108" s="20" t="s">
        <v>126</v>
      </c>
      <c r="B108" s="21">
        <v>39005</v>
      </c>
      <c r="C108" s="22">
        <v>124</v>
      </c>
      <c r="D108" s="23">
        <v>191.86728432000001</v>
      </c>
      <c r="E108" s="24">
        <v>0.64628005988342641</v>
      </c>
      <c r="F108" s="23">
        <v>9.3000000000000007</v>
      </c>
      <c r="G108" s="25">
        <v>2.9390000000000001</v>
      </c>
      <c r="H108" s="26" t="s">
        <v>9</v>
      </c>
      <c r="I108" s="26" t="str">
        <f t="shared" si="4"/>
        <v>No</v>
      </c>
      <c r="J108" s="27">
        <f t="shared" si="3"/>
        <v>0</v>
      </c>
      <c r="K108" s="28">
        <f t="shared" si="5"/>
        <v>0</v>
      </c>
    </row>
    <row r="109" spans="1:11" x14ac:dyDescent="0.4">
      <c r="A109" s="20" t="s">
        <v>127</v>
      </c>
      <c r="B109" s="21">
        <v>60004</v>
      </c>
      <c r="C109" s="22">
        <v>362.5</v>
      </c>
      <c r="D109" s="23">
        <v>137.91470554</v>
      </c>
      <c r="E109" s="24">
        <v>2.6284361669819361</v>
      </c>
      <c r="F109" s="23">
        <v>6.2</v>
      </c>
      <c r="G109" s="25">
        <v>2.379</v>
      </c>
      <c r="H109" s="26" t="s">
        <v>9</v>
      </c>
      <c r="I109" s="26" t="str">
        <f t="shared" si="4"/>
        <v>No</v>
      </c>
      <c r="J109" s="27">
        <f t="shared" si="3"/>
        <v>0</v>
      </c>
      <c r="K109" s="28">
        <f t="shared" si="5"/>
        <v>0</v>
      </c>
    </row>
    <row r="110" spans="1:11" x14ac:dyDescent="0.4">
      <c r="A110" s="20" t="s">
        <v>128</v>
      </c>
      <c r="B110" s="21">
        <v>33003</v>
      </c>
      <c r="C110" s="22">
        <v>556</v>
      </c>
      <c r="D110" s="23">
        <v>307.29802050000001</v>
      </c>
      <c r="E110" s="24">
        <v>1.8093185211389931</v>
      </c>
      <c r="F110" s="23">
        <v>10.5</v>
      </c>
      <c r="G110" s="25">
        <v>2.09</v>
      </c>
      <c r="H110" s="26" t="s">
        <v>9</v>
      </c>
      <c r="I110" s="26" t="str">
        <f t="shared" si="4"/>
        <v>No</v>
      </c>
      <c r="J110" s="27">
        <f t="shared" si="3"/>
        <v>0</v>
      </c>
      <c r="K110" s="28">
        <f t="shared" si="5"/>
        <v>0</v>
      </c>
    </row>
    <row r="111" spans="1:11" x14ac:dyDescent="0.4">
      <c r="A111" s="20" t="s">
        <v>129</v>
      </c>
      <c r="B111" s="21">
        <v>32002</v>
      </c>
      <c r="C111" s="22">
        <v>2643.51</v>
      </c>
      <c r="D111" s="23">
        <v>355.18622918</v>
      </c>
      <c r="E111" s="24">
        <v>7.4426027329464164</v>
      </c>
      <c r="F111" s="23">
        <v>1.7</v>
      </c>
      <c r="G111" s="25">
        <v>2.09</v>
      </c>
      <c r="H111" s="26" t="s">
        <v>9</v>
      </c>
      <c r="I111" s="26" t="str">
        <f t="shared" si="4"/>
        <v>No</v>
      </c>
      <c r="J111" s="27">
        <f t="shared" si="3"/>
        <v>0</v>
      </c>
      <c r="K111" s="28">
        <f t="shared" si="5"/>
        <v>0</v>
      </c>
    </row>
    <row r="112" spans="1:11" x14ac:dyDescent="0.4">
      <c r="A112" s="20" t="s">
        <v>130</v>
      </c>
      <c r="B112" s="21">
        <v>1001</v>
      </c>
      <c r="C112" s="22">
        <v>311</v>
      </c>
      <c r="D112" s="23">
        <v>277.18262070999998</v>
      </c>
      <c r="E112" s="24">
        <v>1.1220039669275701</v>
      </c>
      <c r="F112" s="23">
        <v>9</v>
      </c>
      <c r="G112" s="25">
        <v>2.09</v>
      </c>
      <c r="H112" s="26" t="s">
        <v>9</v>
      </c>
      <c r="I112" s="26" t="str">
        <f t="shared" si="4"/>
        <v>No</v>
      </c>
      <c r="J112" s="27">
        <f t="shared" si="3"/>
        <v>0</v>
      </c>
      <c r="K112" s="28">
        <f t="shared" si="5"/>
        <v>0</v>
      </c>
    </row>
    <row r="113" spans="1:11" x14ac:dyDescent="0.4">
      <c r="A113" s="20" t="s">
        <v>131</v>
      </c>
      <c r="B113" s="21">
        <v>11005</v>
      </c>
      <c r="C113" s="22">
        <v>457.4</v>
      </c>
      <c r="D113" s="23">
        <v>631.65850752999995</v>
      </c>
      <c r="E113" s="24">
        <v>0.72412544839867643</v>
      </c>
      <c r="F113" s="23">
        <v>21.769653999999999</v>
      </c>
      <c r="G113" s="25">
        <v>2.09</v>
      </c>
      <c r="H113" s="26" t="s">
        <v>9</v>
      </c>
      <c r="I113" s="26" t="str">
        <f t="shared" si="4"/>
        <v>No</v>
      </c>
      <c r="J113" s="27">
        <f t="shared" si="3"/>
        <v>0</v>
      </c>
      <c r="K113" s="28">
        <f t="shared" si="5"/>
        <v>0</v>
      </c>
    </row>
    <row r="114" spans="1:11" x14ac:dyDescent="0.4">
      <c r="A114" s="20" t="s">
        <v>132</v>
      </c>
      <c r="B114" s="21">
        <v>51004</v>
      </c>
      <c r="C114" s="22">
        <v>13811.58</v>
      </c>
      <c r="D114" s="23">
        <v>420.31296222999998</v>
      </c>
      <c r="E114" s="24">
        <v>32.860228546656501</v>
      </c>
      <c r="F114" s="23">
        <v>1.1000000000000001</v>
      </c>
      <c r="G114" s="25">
        <v>2.09</v>
      </c>
      <c r="H114" s="26" t="s">
        <v>9</v>
      </c>
      <c r="I114" s="26" t="str">
        <f t="shared" si="4"/>
        <v>No</v>
      </c>
      <c r="J114" s="27">
        <f t="shared" si="3"/>
        <v>0</v>
      </c>
      <c r="K114" s="28">
        <f t="shared" si="5"/>
        <v>0</v>
      </c>
    </row>
    <row r="115" spans="1:11" x14ac:dyDescent="0.4">
      <c r="A115" s="20" t="s">
        <v>133</v>
      </c>
      <c r="B115" s="21">
        <v>56004</v>
      </c>
      <c r="C115" s="22">
        <v>623.45000000000005</v>
      </c>
      <c r="D115" s="23">
        <v>411.77887749000001</v>
      </c>
      <c r="E115" s="24">
        <v>1.5140407487636138</v>
      </c>
      <c r="F115" s="23">
        <v>9.6</v>
      </c>
      <c r="G115" s="25">
        <v>2.7309999999999999</v>
      </c>
      <c r="H115" s="26" t="s">
        <v>9</v>
      </c>
      <c r="I115" s="26" t="str">
        <f t="shared" si="4"/>
        <v>No</v>
      </c>
      <c r="J115" s="27">
        <f t="shared" si="3"/>
        <v>0</v>
      </c>
      <c r="K115" s="28">
        <f t="shared" si="5"/>
        <v>0</v>
      </c>
    </row>
    <row r="116" spans="1:11" x14ac:dyDescent="0.4">
      <c r="A116" s="20" t="s">
        <v>134</v>
      </c>
      <c r="B116" s="21">
        <v>54004</v>
      </c>
      <c r="C116" s="22">
        <v>211</v>
      </c>
      <c r="D116" s="23">
        <v>173.35827694</v>
      </c>
      <c r="E116" s="24">
        <v>1.2171325403345348</v>
      </c>
      <c r="F116" s="23">
        <v>20.8</v>
      </c>
      <c r="G116" s="25">
        <v>2.915</v>
      </c>
      <c r="H116" s="26" t="s">
        <v>9</v>
      </c>
      <c r="I116" s="26" t="str">
        <f t="shared" si="4"/>
        <v>No</v>
      </c>
      <c r="J116" s="27">
        <f t="shared" si="3"/>
        <v>0</v>
      </c>
      <c r="K116" s="28">
        <f t="shared" si="5"/>
        <v>0</v>
      </c>
    </row>
    <row r="117" spans="1:11" x14ac:dyDescent="0.4">
      <c r="A117" s="20" t="s">
        <v>135</v>
      </c>
      <c r="B117" s="21">
        <v>39004</v>
      </c>
      <c r="C117" s="22">
        <v>156</v>
      </c>
      <c r="D117" s="23">
        <v>125.10321450000001</v>
      </c>
      <c r="E117" s="24">
        <v>1.246970356625009</v>
      </c>
      <c r="F117" s="23">
        <v>8.5</v>
      </c>
      <c r="G117" s="25">
        <v>3.4769999999999999</v>
      </c>
      <c r="H117" s="26" t="s">
        <v>9</v>
      </c>
      <c r="I117" s="26" t="str">
        <f t="shared" si="4"/>
        <v>No</v>
      </c>
      <c r="J117" s="27">
        <f t="shared" si="3"/>
        <v>0</v>
      </c>
      <c r="K117" s="28">
        <f t="shared" si="5"/>
        <v>0</v>
      </c>
    </row>
    <row r="118" spans="1:11" x14ac:dyDescent="0.4">
      <c r="A118" s="20" t="s">
        <v>136</v>
      </c>
      <c r="B118" s="21">
        <v>55005</v>
      </c>
      <c r="C118" s="22">
        <v>197</v>
      </c>
      <c r="D118" s="23">
        <v>395.39974267999997</v>
      </c>
      <c r="E118" s="24">
        <v>0.49822996511010276</v>
      </c>
      <c r="F118" s="23">
        <v>8.8000000000000007</v>
      </c>
      <c r="G118" s="25">
        <v>2.8239999999999998</v>
      </c>
      <c r="H118" s="26" t="s">
        <v>9</v>
      </c>
      <c r="I118" s="26" t="str">
        <f t="shared" si="4"/>
        <v>No</v>
      </c>
      <c r="J118" s="27">
        <f t="shared" si="3"/>
        <v>0</v>
      </c>
      <c r="K118" s="28">
        <f t="shared" si="5"/>
        <v>0</v>
      </c>
    </row>
    <row r="119" spans="1:11" x14ac:dyDescent="0.4">
      <c r="A119" s="20" t="s">
        <v>137</v>
      </c>
      <c r="B119" s="21">
        <v>4003</v>
      </c>
      <c r="C119" s="22">
        <v>264</v>
      </c>
      <c r="D119" s="23">
        <v>257.79899648999998</v>
      </c>
      <c r="E119" s="24">
        <v>1.0240536371142956</v>
      </c>
      <c r="F119" s="23">
        <v>9.1999999999999993</v>
      </c>
      <c r="G119" s="25">
        <v>2.2909999999999999</v>
      </c>
      <c r="H119" s="26" t="s">
        <v>9</v>
      </c>
      <c r="I119" s="26" t="str">
        <f t="shared" si="4"/>
        <v>No</v>
      </c>
      <c r="J119" s="27">
        <f t="shared" si="3"/>
        <v>0</v>
      </c>
      <c r="K119" s="28">
        <f t="shared" si="5"/>
        <v>0</v>
      </c>
    </row>
    <row r="120" spans="1:11" x14ac:dyDescent="0.4">
      <c r="A120" s="20" t="s">
        <v>138</v>
      </c>
      <c r="B120" s="21">
        <v>62005</v>
      </c>
      <c r="C120" s="22">
        <v>189</v>
      </c>
      <c r="D120" s="23">
        <v>652.23836872000004</v>
      </c>
      <c r="E120" s="24">
        <v>0.28977136130600123</v>
      </c>
      <c r="F120" s="23">
        <v>18.8</v>
      </c>
      <c r="G120" s="25">
        <v>2.09</v>
      </c>
      <c r="H120" s="26" t="s">
        <v>9</v>
      </c>
      <c r="I120" s="26" t="str">
        <f t="shared" si="4"/>
        <v>Yes</v>
      </c>
      <c r="J120" s="27">
        <f t="shared" si="3"/>
        <v>2</v>
      </c>
      <c r="K120" s="28">
        <f t="shared" si="5"/>
        <v>110000</v>
      </c>
    </row>
    <row r="121" spans="1:11" x14ac:dyDescent="0.4">
      <c r="A121" s="20" t="s">
        <v>139</v>
      </c>
      <c r="B121" s="21">
        <v>65001</v>
      </c>
      <c r="C121" s="22">
        <v>1391.42</v>
      </c>
      <c r="D121" s="23">
        <v>2099.17402864</v>
      </c>
      <c r="E121" s="24">
        <v>0.66284166106107212</v>
      </c>
      <c r="F121" s="23">
        <v>0</v>
      </c>
      <c r="G121" s="25">
        <v>2.09</v>
      </c>
      <c r="H121" s="26" t="s">
        <v>9</v>
      </c>
      <c r="I121" s="26" t="str">
        <f t="shared" si="4"/>
        <v>No</v>
      </c>
      <c r="J121" s="27">
        <f t="shared" si="3"/>
        <v>0</v>
      </c>
      <c r="K121" s="28">
        <f t="shared" si="5"/>
        <v>0</v>
      </c>
    </row>
    <row r="122" spans="1:11" x14ac:dyDescent="0.4">
      <c r="A122" s="20" t="s">
        <v>140</v>
      </c>
      <c r="B122" s="21">
        <v>49005</v>
      </c>
      <c r="C122" s="22">
        <v>22691.95</v>
      </c>
      <c r="D122" s="23">
        <v>74.413712079999996</v>
      </c>
      <c r="E122" s="24">
        <v>304.94312628302362</v>
      </c>
      <c r="F122" s="23">
        <v>8.5</v>
      </c>
      <c r="G122" s="25">
        <v>2.3609999999999998</v>
      </c>
      <c r="H122" s="26" t="s">
        <v>9</v>
      </c>
      <c r="I122" s="26" t="str">
        <f t="shared" si="4"/>
        <v>No</v>
      </c>
      <c r="J122" s="27">
        <f t="shared" si="3"/>
        <v>0</v>
      </c>
      <c r="K122" s="28">
        <f t="shared" si="5"/>
        <v>0</v>
      </c>
    </row>
    <row r="123" spans="1:11" x14ac:dyDescent="0.4">
      <c r="A123" s="20" t="s">
        <v>141</v>
      </c>
      <c r="B123" s="21">
        <v>5005</v>
      </c>
      <c r="C123" s="22">
        <v>582.41999999999996</v>
      </c>
      <c r="D123" s="23">
        <v>185.05726743</v>
      </c>
      <c r="E123" s="24">
        <v>3.1472419758943371</v>
      </c>
      <c r="F123" s="23">
        <v>7.1</v>
      </c>
      <c r="G123" s="25">
        <v>2.6259999999999999</v>
      </c>
      <c r="H123" s="26" t="s">
        <v>9</v>
      </c>
      <c r="I123" s="26" t="str">
        <f t="shared" si="4"/>
        <v>No</v>
      </c>
      <c r="J123" s="27">
        <f t="shared" si="3"/>
        <v>0</v>
      </c>
      <c r="K123" s="28">
        <f t="shared" si="5"/>
        <v>0</v>
      </c>
    </row>
    <row r="124" spans="1:11" x14ac:dyDescent="0.4">
      <c r="A124" s="20" t="s">
        <v>142</v>
      </c>
      <c r="B124" s="21">
        <v>54002</v>
      </c>
      <c r="C124" s="22">
        <v>905</v>
      </c>
      <c r="D124" s="23">
        <v>851.28085210999996</v>
      </c>
      <c r="E124" s="24">
        <v>1.0631039071968444</v>
      </c>
      <c r="F124" s="23">
        <v>20.399999999999999</v>
      </c>
      <c r="G124" s="25">
        <v>2.09</v>
      </c>
      <c r="H124" s="26" t="s">
        <v>9</v>
      </c>
      <c r="I124" s="26" t="str">
        <f t="shared" si="4"/>
        <v>No</v>
      </c>
      <c r="J124" s="27">
        <f t="shared" si="3"/>
        <v>0</v>
      </c>
      <c r="K124" s="28">
        <f t="shared" si="5"/>
        <v>0</v>
      </c>
    </row>
    <row r="125" spans="1:11" x14ac:dyDescent="0.4">
      <c r="A125" s="20" t="s">
        <v>143</v>
      </c>
      <c r="B125" s="21">
        <v>15003</v>
      </c>
      <c r="C125" s="22">
        <v>180</v>
      </c>
      <c r="D125" s="23">
        <v>200.38140910999999</v>
      </c>
      <c r="E125" s="24">
        <v>0.89828692591531001</v>
      </c>
      <c r="F125" s="23">
        <v>9.3000000000000007</v>
      </c>
      <c r="G125" s="25">
        <v>2.09</v>
      </c>
      <c r="H125" s="26" t="s">
        <v>9</v>
      </c>
      <c r="I125" s="26" t="str">
        <f t="shared" si="4"/>
        <v>No</v>
      </c>
      <c r="J125" s="27">
        <f t="shared" si="3"/>
        <v>0</v>
      </c>
      <c r="K125" s="28">
        <f t="shared" si="5"/>
        <v>0</v>
      </c>
    </row>
    <row r="126" spans="1:11" x14ac:dyDescent="0.4">
      <c r="A126" s="20" t="s">
        <v>144</v>
      </c>
      <c r="B126" s="21">
        <v>26005</v>
      </c>
      <c r="C126" s="22">
        <v>110</v>
      </c>
      <c r="D126" s="23">
        <v>316.05185461999997</v>
      </c>
      <c r="E126" s="24">
        <v>0.3480441528566785</v>
      </c>
      <c r="F126" s="23">
        <v>18.593343999999998</v>
      </c>
      <c r="G126" s="25">
        <v>3.8119999999999998</v>
      </c>
      <c r="H126" s="26" t="s">
        <v>9</v>
      </c>
      <c r="I126" s="26" t="str">
        <f t="shared" si="4"/>
        <v>No</v>
      </c>
      <c r="J126" s="27">
        <f t="shared" si="3"/>
        <v>0</v>
      </c>
      <c r="K126" s="28">
        <f t="shared" si="5"/>
        <v>0</v>
      </c>
    </row>
    <row r="127" spans="1:11" x14ac:dyDescent="0.4">
      <c r="A127" s="20" t="s">
        <v>145</v>
      </c>
      <c r="B127" s="21">
        <v>40002</v>
      </c>
      <c r="C127" s="22">
        <v>2142.8000000000002</v>
      </c>
      <c r="D127" s="23">
        <v>283.88229524000002</v>
      </c>
      <c r="E127" s="24">
        <v>7.5481987990425123</v>
      </c>
      <c r="F127" s="23">
        <v>11.2</v>
      </c>
      <c r="G127" s="25">
        <v>2.09</v>
      </c>
      <c r="H127" s="26" t="s">
        <v>9</v>
      </c>
      <c r="I127" s="26" t="str">
        <f t="shared" si="4"/>
        <v>No</v>
      </c>
      <c r="J127" s="27">
        <f t="shared" si="3"/>
        <v>0</v>
      </c>
      <c r="K127" s="28">
        <f t="shared" si="5"/>
        <v>0</v>
      </c>
    </row>
    <row r="128" spans="1:11" x14ac:dyDescent="0.4">
      <c r="A128" s="20" t="s">
        <v>146</v>
      </c>
      <c r="B128" s="21">
        <v>57001</v>
      </c>
      <c r="C128" s="22">
        <v>418.61</v>
      </c>
      <c r="D128" s="23">
        <v>1516.5777397300001</v>
      </c>
      <c r="E128" s="24">
        <v>0.27602277749014448</v>
      </c>
      <c r="F128" s="23">
        <v>1.7</v>
      </c>
      <c r="G128" s="25">
        <v>2.09</v>
      </c>
      <c r="H128" s="26" t="s">
        <v>9</v>
      </c>
      <c r="I128" s="26" t="str">
        <f t="shared" si="4"/>
        <v>No</v>
      </c>
      <c r="J128" s="27">
        <f t="shared" si="3"/>
        <v>0</v>
      </c>
      <c r="K128" s="28">
        <f t="shared" si="5"/>
        <v>0</v>
      </c>
    </row>
    <row r="129" spans="1:11" x14ac:dyDescent="0.4">
      <c r="A129" s="20" t="s">
        <v>147</v>
      </c>
      <c r="B129" s="21">
        <v>1002</v>
      </c>
      <c r="C129" s="22">
        <v>107</v>
      </c>
      <c r="D129" s="23">
        <v>189.87458344999999</v>
      </c>
      <c r="E129" s="24">
        <v>0.56352987353979633</v>
      </c>
      <c r="F129" s="23">
        <v>9</v>
      </c>
      <c r="G129" s="25">
        <v>3.851</v>
      </c>
      <c r="H129" s="26" t="s">
        <v>9</v>
      </c>
      <c r="I129" s="26" t="str">
        <f t="shared" si="4"/>
        <v>No</v>
      </c>
      <c r="J129" s="27">
        <f t="shared" si="3"/>
        <v>0</v>
      </c>
      <c r="K129" s="28">
        <f t="shared" si="5"/>
        <v>0</v>
      </c>
    </row>
    <row r="130" spans="1:11" x14ac:dyDescent="0.4">
      <c r="A130" s="20" t="s">
        <v>148</v>
      </c>
      <c r="B130" s="21">
        <v>54006</v>
      </c>
      <c r="C130" s="22">
        <v>164</v>
      </c>
      <c r="D130" s="23">
        <v>156.53171879000001</v>
      </c>
      <c r="E130" s="24">
        <v>1.0477109768405424</v>
      </c>
      <c r="F130" s="23">
        <v>11.3</v>
      </c>
      <c r="G130" s="25">
        <v>3.6799999999999997</v>
      </c>
      <c r="H130" s="26" t="s">
        <v>9</v>
      </c>
      <c r="I130" s="26" t="str">
        <f t="shared" si="4"/>
        <v>No</v>
      </c>
      <c r="J130" s="27">
        <f t="shared" si="3"/>
        <v>0</v>
      </c>
      <c r="K130" s="28">
        <f t="shared" si="5"/>
        <v>0</v>
      </c>
    </row>
    <row r="131" spans="1:11" x14ac:dyDescent="0.4">
      <c r="A131" s="20" t="s">
        <v>149</v>
      </c>
      <c r="B131" s="21">
        <v>41005</v>
      </c>
      <c r="C131" s="22">
        <v>1496.38</v>
      </c>
      <c r="D131" s="23">
        <v>22.588963620000001</v>
      </c>
      <c r="E131" s="24">
        <v>66.243853643428025</v>
      </c>
      <c r="F131" s="23">
        <v>6.7</v>
      </c>
      <c r="G131" s="25">
        <v>2.09</v>
      </c>
      <c r="H131" s="26" t="s">
        <v>9</v>
      </c>
      <c r="I131" s="26" t="str">
        <f t="shared" si="4"/>
        <v>No</v>
      </c>
      <c r="J131" s="27">
        <f t="shared" si="3"/>
        <v>0</v>
      </c>
      <c r="K131" s="28">
        <f t="shared" si="5"/>
        <v>0</v>
      </c>
    </row>
    <row r="132" spans="1:11" x14ac:dyDescent="0.4">
      <c r="A132" s="20" t="s">
        <v>150</v>
      </c>
      <c r="B132" s="21">
        <v>20003</v>
      </c>
      <c r="C132" s="22">
        <v>352</v>
      </c>
      <c r="D132" s="23">
        <v>1255.0639727400001</v>
      </c>
      <c r="E132" s="24">
        <v>0.28046379120542292</v>
      </c>
      <c r="F132" s="23">
        <v>29.5</v>
      </c>
      <c r="G132" s="25">
        <v>3.4489999999999998</v>
      </c>
      <c r="H132" s="26" t="s">
        <v>9</v>
      </c>
      <c r="I132" s="26" t="str">
        <f t="shared" si="4"/>
        <v>Yes</v>
      </c>
      <c r="J132" s="27">
        <f t="shared" ref="J132:J155" si="6">IF(I132="yes",IF(C132&lt;83,1,IF(C132&gt;232,1,2)),0)</f>
        <v>1</v>
      </c>
      <c r="K132" s="28">
        <f t="shared" si="5"/>
        <v>33511</v>
      </c>
    </row>
    <row r="133" spans="1:11" x14ac:dyDescent="0.4">
      <c r="A133" s="20" t="s">
        <v>151</v>
      </c>
      <c r="B133" s="21">
        <v>66001</v>
      </c>
      <c r="C133" s="22">
        <v>2098</v>
      </c>
      <c r="D133" s="23">
        <v>1390.3858589500001</v>
      </c>
      <c r="E133" s="24">
        <v>1.5089336434882761</v>
      </c>
      <c r="F133" s="23">
        <v>19</v>
      </c>
      <c r="G133" s="25">
        <v>2.09</v>
      </c>
      <c r="H133" s="26" t="s">
        <v>9</v>
      </c>
      <c r="I133" s="26" t="str">
        <f t="shared" ref="I133:I154" si="7">IF(C133&lt;=500,IF(D133&gt;=400,IF(E133&lt;=0.5,IF(F133&gt;=15,IF(G133&gt;=2.09,IF(H133="Yes","Yes","No"),"No"),"No"),"No"),"No"),"No")</f>
        <v>No</v>
      </c>
      <c r="J133" s="27">
        <f t="shared" si="6"/>
        <v>0</v>
      </c>
      <c r="K133" s="28">
        <f t="shared" si="5"/>
        <v>0</v>
      </c>
    </row>
    <row r="134" spans="1:11" x14ac:dyDescent="0.4">
      <c r="A134" s="20" t="s">
        <v>152</v>
      </c>
      <c r="B134" s="21">
        <v>33005</v>
      </c>
      <c r="C134" s="22">
        <v>191</v>
      </c>
      <c r="D134" s="23">
        <v>250.87834803999999</v>
      </c>
      <c r="E134" s="24">
        <v>0.76132516613010781</v>
      </c>
      <c r="F134" s="23">
        <v>11.5</v>
      </c>
      <c r="G134" s="25">
        <v>3.0169999999999999</v>
      </c>
      <c r="H134" s="26" t="s">
        <v>9</v>
      </c>
      <c r="I134" s="26" t="str">
        <f t="shared" si="7"/>
        <v>No</v>
      </c>
      <c r="J134" s="27">
        <f t="shared" si="6"/>
        <v>0</v>
      </c>
      <c r="K134" s="28">
        <f t="shared" ref="K134:K155" si="8">ROUND(IF(I134="no",0,IF(J134=1,((((E134*-0.125)+0.0625)*C134)*(0.75*$J$2)),IF(((232-C134)*(0.75*$J$2))&gt;$K$2,$K$2,((232-C134)*(0.75*$J$2))))),0)</f>
        <v>0</v>
      </c>
    </row>
    <row r="135" spans="1:11" x14ac:dyDescent="0.4">
      <c r="A135" s="20" t="s">
        <v>153</v>
      </c>
      <c r="B135" s="21">
        <v>49006</v>
      </c>
      <c r="C135" s="22">
        <v>809</v>
      </c>
      <c r="D135" s="23">
        <v>147.60867110000001</v>
      </c>
      <c r="E135" s="24">
        <v>5.4807078335657478</v>
      </c>
      <c r="F135" s="23">
        <v>7.8</v>
      </c>
      <c r="G135" s="25">
        <v>2.87</v>
      </c>
      <c r="H135" s="26" t="s">
        <v>9</v>
      </c>
      <c r="I135" s="26" t="str">
        <f t="shared" si="7"/>
        <v>No</v>
      </c>
      <c r="J135" s="27">
        <f t="shared" si="6"/>
        <v>0</v>
      </c>
      <c r="K135" s="28">
        <f t="shared" si="8"/>
        <v>0</v>
      </c>
    </row>
    <row r="136" spans="1:11" x14ac:dyDescent="0.4">
      <c r="A136" s="20" t="s">
        <v>154</v>
      </c>
      <c r="B136" s="21">
        <v>13001</v>
      </c>
      <c r="C136" s="22">
        <v>1214.1600000000001</v>
      </c>
      <c r="D136" s="23">
        <v>179.06773859</v>
      </c>
      <c r="E136" s="24">
        <v>6.7804508481563222</v>
      </c>
      <c r="F136" s="23">
        <v>13.4</v>
      </c>
      <c r="G136" s="25">
        <v>2.6759999999999997</v>
      </c>
      <c r="H136" s="26" t="s">
        <v>9</v>
      </c>
      <c r="I136" s="26" t="str">
        <f t="shared" si="7"/>
        <v>No</v>
      </c>
      <c r="J136" s="27">
        <f t="shared" si="6"/>
        <v>0</v>
      </c>
      <c r="K136" s="28">
        <f t="shared" si="8"/>
        <v>0</v>
      </c>
    </row>
    <row r="137" spans="1:11" x14ac:dyDescent="0.4">
      <c r="A137" s="20" t="s">
        <v>155</v>
      </c>
      <c r="B137" s="21">
        <v>60006</v>
      </c>
      <c r="C137" s="22">
        <v>349</v>
      </c>
      <c r="D137" s="23">
        <v>206.53815107</v>
      </c>
      <c r="E137" s="24">
        <v>1.6897604543855762</v>
      </c>
      <c r="F137" s="23">
        <v>6.9</v>
      </c>
      <c r="G137" s="25">
        <v>2.09</v>
      </c>
      <c r="H137" s="26" t="s">
        <v>9</v>
      </c>
      <c r="I137" s="26" t="str">
        <f t="shared" si="7"/>
        <v>No</v>
      </c>
      <c r="J137" s="27">
        <f>IF(I137="yes",IF(C137&lt;83,1,IF(C137&gt;232,1,2)),0)</f>
        <v>0</v>
      </c>
      <c r="K137" s="28">
        <f>ROUND(IF(I137="no",0,IF(J137=1,((((E137*-0.125)+0.0625)*C137)*(0.75*$J$2)),IF(((232-C137)*(0.75*$J$2))&gt;$K$2,$K$2,((232-C137)*(0.75*$J$2))))),0)</f>
        <v>0</v>
      </c>
    </row>
    <row r="138" spans="1:11" x14ac:dyDescent="0.4">
      <c r="A138" s="20" t="s">
        <v>156</v>
      </c>
      <c r="B138" s="21">
        <v>11004</v>
      </c>
      <c r="C138" s="22">
        <v>769</v>
      </c>
      <c r="D138" s="23">
        <v>329.68310815000001</v>
      </c>
      <c r="E138" s="24">
        <v>2.3325429207313788</v>
      </c>
      <c r="F138" s="23">
        <v>13.2</v>
      </c>
      <c r="G138" s="25">
        <v>2.8540000000000001</v>
      </c>
      <c r="H138" s="26" t="s">
        <v>9</v>
      </c>
      <c r="I138" s="26" t="str">
        <f t="shared" si="7"/>
        <v>No</v>
      </c>
      <c r="J138" s="27">
        <f t="shared" si="6"/>
        <v>0</v>
      </c>
      <c r="K138" s="28">
        <f t="shared" si="8"/>
        <v>0</v>
      </c>
    </row>
    <row r="139" spans="1:11" x14ac:dyDescent="0.4">
      <c r="A139" s="20" t="s">
        <v>157</v>
      </c>
      <c r="B139" s="21">
        <v>51005</v>
      </c>
      <c r="C139" s="22">
        <v>254</v>
      </c>
      <c r="D139" s="23">
        <v>1319.8323406</v>
      </c>
      <c r="E139" s="24">
        <v>0.19244868623580688</v>
      </c>
      <c r="F139" s="23">
        <v>28.7</v>
      </c>
      <c r="G139" s="25">
        <v>2.09</v>
      </c>
      <c r="H139" s="26" t="s">
        <v>9</v>
      </c>
      <c r="I139" s="26" t="str">
        <f t="shared" si="7"/>
        <v>Yes</v>
      </c>
      <c r="J139" s="27">
        <f t="shared" si="6"/>
        <v>1</v>
      </c>
      <c r="K139" s="28">
        <f t="shared" si="8"/>
        <v>33876</v>
      </c>
    </row>
    <row r="140" spans="1:11" x14ac:dyDescent="0.4">
      <c r="A140" s="20" t="s">
        <v>158</v>
      </c>
      <c r="B140" s="21">
        <v>6005</v>
      </c>
      <c r="C140" s="22">
        <v>317.43</v>
      </c>
      <c r="D140" s="23">
        <v>188.89389481000001</v>
      </c>
      <c r="E140" s="24">
        <v>1.6804672290721137</v>
      </c>
      <c r="F140" s="23">
        <v>8.1</v>
      </c>
      <c r="G140" s="25">
        <v>2.09</v>
      </c>
      <c r="H140" s="26" t="s">
        <v>9</v>
      </c>
      <c r="I140" s="26" t="str">
        <f t="shared" si="7"/>
        <v>No</v>
      </c>
      <c r="J140" s="27">
        <f t="shared" si="6"/>
        <v>0</v>
      </c>
      <c r="K140" s="28">
        <f t="shared" si="8"/>
        <v>0</v>
      </c>
    </row>
    <row r="141" spans="1:11" x14ac:dyDescent="0.4">
      <c r="A141" s="20" t="s">
        <v>159</v>
      </c>
      <c r="B141" s="21">
        <v>14004</v>
      </c>
      <c r="C141" s="22">
        <v>3857.12</v>
      </c>
      <c r="D141" s="23">
        <v>326.15995212000001</v>
      </c>
      <c r="E141" s="24">
        <v>11.825854078433569</v>
      </c>
      <c r="F141" s="23">
        <v>9.5</v>
      </c>
      <c r="G141" s="25">
        <v>2.09</v>
      </c>
      <c r="H141" s="26" t="s">
        <v>9</v>
      </c>
      <c r="I141" s="26" t="str">
        <f t="shared" si="7"/>
        <v>No</v>
      </c>
      <c r="J141" s="27">
        <f t="shared" si="6"/>
        <v>0</v>
      </c>
      <c r="K141" s="28">
        <f t="shared" si="8"/>
        <v>0</v>
      </c>
    </row>
    <row r="142" spans="1:11" x14ac:dyDescent="0.4">
      <c r="A142" s="20" t="s">
        <v>160</v>
      </c>
      <c r="B142" s="21">
        <v>18003</v>
      </c>
      <c r="C142" s="22">
        <v>160</v>
      </c>
      <c r="D142" s="23">
        <v>198.99539811</v>
      </c>
      <c r="E142" s="24">
        <v>0.80403869395791627</v>
      </c>
      <c r="F142" s="23">
        <v>10.199999999999999</v>
      </c>
      <c r="G142" s="25">
        <v>2.09</v>
      </c>
      <c r="H142" s="26" t="s">
        <v>9</v>
      </c>
      <c r="I142" s="26" t="str">
        <f t="shared" si="7"/>
        <v>No</v>
      </c>
      <c r="J142" s="27">
        <f t="shared" si="6"/>
        <v>0</v>
      </c>
      <c r="K142" s="28">
        <f t="shared" si="8"/>
        <v>0</v>
      </c>
    </row>
    <row r="143" spans="1:11" x14ac:dyDescent="0.4">
      <c r="A143" s="20" t="s">
        <v>161</v>
      </c>
      <c r="B143" s="21">
        <v>14005</v>
      </c>
      <c r="C143" s="22">
        <v>215</v>
      </c>
      <c r="D143" s="23">
        <v>249.91771218</v>
      </c>
      <c r="E143" s="24">
        <v>0.86028316330436405</v>
      </c>
      <c r="F143" s="23">
        <v>9.1999999999999993</v>
      </c>
      <c r="G143" s="25">
        <v>3.0049999999999999</v>
      </c>
      <c r="H143" s="26" t="s">
        <v>9</v>
      </c>
      <c r="I143" s="26" t="str">
        <f t="shared" si="7"/>
        <v>No</v>
      </c>
      <c r="J143" s="27">
        <f t="shared" si="6"/>
        <v>0</v>
      </c>
      <c r="K143" s="28">
        <f t="shared" si="8"/>
        <v>0</v>
      </c>
    </row>
    <row r="144" spans="1:11" x14ac:dyDescent="0.4">
      <c r="A144" s="20" t="s">
        <v>162</v>
      </c>
      <c r="B144" s="21">
        <v>18005</v>
      </c>
      <c r="C144" s="22">
        <v>535</v>
      </c>
      <c r="D144" s="23">
        <v>491.95194961999999</v>
      </c>
      <c r="E144" s="24">
        <v>1.0875045833505725</v>
      </c>
      <c r="F144" s="23">
        <v>10.199999999999999</v>
      </c>
      <c r="G144" s="25">
        <v>2.09</v>
      </c>
      <c r="H144" s="26" t="s">
        <v>9</v>
      </c>
      <c r="I144" s="26" t="str">
        <f t="shared" si="7"/>
        <v>No</v>
      </c>
      <c r="J144" s="27">
        <f t="shared" si="6"/>
        <v>0</v>
      </c>
      <c r="K144" s="28">
        <f t="shared" si="8"/>
        <v>0</v>
      </c>
    </row>
    <row r="145" spans="1:11" x14ac:dyDescent="0.4">
      <c r="A145" s="20" t="s">
        <v>163</v>
      </c>
      <c r="B145" s="21">
        <v>36002</v>
      </c>
      <c r="C145" s="22">
        <v>281</v>
      </c>
      <c r="D145" s="23">
        <v>746.43613025000002</v>
      </c>
      <c r="E145" s="24">
        <v>0.37645551791000004</v>
      </c>
      <c r="F145" s="23">
        <v>14.7</v>
      </c>
      <c r="G145" s="25">
        <v>2.5049999999999999</v>
      </c>
      <c r="H145" s="26" t="s">
        <v>9</v>
      </c>
      <c r="I145" s="26" t="str">
        <f t="shared" si="7"/>
        <v>No</v>
      </c>
      <c r="J145" s="27">
        <f t="shared" si="6"/>
        <v>0</v>
      </c>
      <c r="K145" s="28">
        <f t="shared" si="8"/>
        <v>0</v>
      </c>
    </row>
    <row r="146" spans="1:11" x14ac:dyDescent="0.4">
      <c r="A146" s="20" t="s">
        <v>164</v>
      </c>
      <c r="B146" s="21">
        <v>49007</v>
      </c>
      <c r="C146" s="22">
        <v>1372.72</v>
      </c>
      <c r="D146" s="23">
        <v>165.11627061999999</v>
      </c>
      <c r="E146" s="24">
        <v>8.3136567634766276</v>
      </c>
      <c r="F146" s="23">
        <v>7.8</v>
      </c>
      <c r="G146" s="25">
        <v>2.09</v>
      </c>
      <c r="H146" s="26" t="s">
        <v>9</v>
      </c>
      <c r="I146" s="26" t="str">
        <f t="shared" si="7"/>
        <v>No</v>
      </c>
      <c r="J146" s="27">
        <f t="shared" si="6"/>
        <v>0</v>
      </c>
      <c r="K146" s="28">
        <f t="shared" si="8"/>
        <v>0</v>
      </c>
    </row>
    <row r="147" spans="1:11" x14ac:dyDescent="0.4">
      <c r="A147" s="20" t="s">
        <v>165</v>
      </c>
      <c r="B147" s="21">
        <v>1003</v>
      </c>
      <c r="C147" s="22">
        <v>114</v>
      </c>
      <c r="D147" s="23">
        <v>245.77899309</v>
      </c>
      <c r="E147" s="24">
        <v>0.46383134118486352</v>
      </c>
      <c r="F147" s="23">
        <v>11.2</v>
      </c>
      <c r="G147" s="25">
        <v>3.1819999999999999</v>
      </c>
      <c r="H147" s="26" t="s">
        <v>9</v>
      </c>
      <c r="I147" s="26" t="str">
        <f t="shared" si="7"/>
        <v>No</v>
      </c>
      <c r="J147" s="27">
        <f t="shared" si="6"/>
        <v>0</v>
      </c>
      <c r="K147" s="28">
        <f t="shared" si="8"/>
        <v>0</v>
      </c>
    </row>
    <row r="148" spans="1:11" x14ac:dyDescent="0.4">
      <c r="A148" s="20" t="s">
        <v>166</v>
      </c>
      <c r="B148" s="21">
        <v>47001</v>
      </c>
      <c r="C148" s="22">
        <v>408.49</v>
      </c>
      <c r="D148" s="23">
        <v>914.14549127999999</v>
      </c>
      <c r="E148" s="24">
        <v>0.44685447108427595</v>
      </c>
      <c r="F148" s="23">
        <v>19</v>
      </c>
      <c r="G148" s="25">
        <v>2.09</v>
      </c>
      <c r="H148" s="26" t="s">
        <v>9</v>
      </c>
      <c r="I148" s="26" t="str">
        <f t="shared" si="7"/>
        <v>Yes</v>
      </c>
      <c r="J148" s="27">
        <f t="shared" si="6"/>
        <v>1</v>
      </c>
      <c r="K148" s="28">
        <f t="shared" si="8"/>
        <v>9414</v>
      </c>
    </row>
    <row r="149" spans="1:11" x14ac:dyDescent="0.4">
      <c r="A149" s="20" t="s">
        <v>167</v>
      </c>
      <c r="B149" s="21">
        <v>12003</v>
      </c>
      <c r="C149" s="22">
        <v>227</v>
      </c>
      <c r="D149" s="23">
        <v>301.87119755999998</v>
      </c>
      <c r="E149" s="24">
        <v>0.75197634565610194</v>
      </c>
      <c r="F149" s="23">
        <v>17.2</v>
      </c>
      <c r="G149" s="25">
        <v>2.5549999999999997</v>
      </c>
      <c r="H149" s="26" t="s">
        <v>9</v>
      </c>
      <c r="I149" s="26" t="str">
        <f t="shared" si="7"/>
        <v>No</v>
      </c>
      <c r="J149" s="27">
        <f t="shared" si="6"/>
        <v>0</v>
      </c>
      <c r="K149" s="28">
        <f t="shared" si="8"/>
        <v>0</v>
      </c>
    </row>
    <row r="150" spans="1:11" x14ac:dyDescent="0.4">
      <c r="A150" s="20" t="s">
        <v>168</v>
      </c>
      <c r="B150" s="21">
        <v>54007</v>
      </c>
      <c r="C150" s="22">
        <v>207</v>
      </c>
      <c r="D150" s="23">
        <v>224.89354999</v>
      </c>
      <c r="E150" s="24">
        <v>0.92043546828801603</v>
      </c>
      <c r="F150" s="23">
        <v>11.3</v>
      </c>
      <c r="G150" s="25">
        <v>2.09</v>
      </c>
      <c r="H150" s="26" t="s">
        <v>9</v>
      </c>
      <c r="I150" s="26" t="str">
        <f t="shared" si="7"/>
        <v>No</v>
      </c>
      <c r="J150" s="27">
        <f t="shared" si="6"/>
        <v>0</v>
      </c>
      <c r="K150" s="28">
        <f t="shared" si="8"/>
        <v>0</v>
      </c>
    </row>
    <row r="151" spans="1:11" x14ac:dyDescent="0.4">
      <c r="A151" s="20" t="s">
        <v>169</v>
      </c>
      <c r="B151" s="21">
        <v>59002</v>
      </c>
      <c r="C151" s="22">
        <v>676</v>
      </c>
      <c r="D151" s="23">
        <v>1184.7943297700001</v>
      </c>
      <c r="E151" s="24">
        <v>0.57056316274844887</v>
      </c>
      <c r="F151" s="23">
        <v>10.1</v>
      </c>
      <c r="G151" s="25">
        <v>2.09</v>
      </c>
      <c r="H151" s="26" t="s">
        <v>9</v>
      </c>
      <c r="I151" s="26" t="str">
        <f t="shared" si="7"/>
        <v>No</v>
      </c>
      <c r="J151" s="27">
        <f t="shared" si="6"/>
        <v>0</v>
      </c>
      <c r="K151" s="28">
        <f t="shared" si="8"/>
        <v>0</v>
      </c>
    </row>
    <row r="152" spans="1:11" x14ac:dyDescent="0.4">
      <c r="A152" s="20" t="s">
        <v>170</v>
      </c>
      <c r="B152" s="21">
        <v>2006</v>
      </c>
      <c r="C152" s="22">
        <v>330</v>
      </c>
      <c r="D152" s="23">
        <v>401.79183207</v>
      </c>
      <c r="E152" s="24">
        <v>0.82132082750379942</v>
      </c>
      <c r="F152" s="23">
        <v>12.9</v>
      </c>
      <c r="G152" s="25">
        <v>2.09</v>
      </c>
      <c r="H152" s="26" t="s">
        <v>9</v>
      </c>
      <c r="I152" s="26" t="str">
        <f t="shared" si="7"/>
        <v>No</v>
      </c>
      <c r="J152" s="27">
        <f t="shared" si="6"/>
        <v>0</v>
      </c>
      <c r="K152" s="28">
        <f t="shared" si="8"/>
        <v>0</v>
      </c>
    </row>
    <row r="153" spans="1:11" x14ac:dyDescent="0.4">
      <c r="A153" s="20" t="s">
        <v>171</v>
      </c>
      <c r="B153" s="21">
        <v>55004</v>
      </c>
      <c r="C153" s="22">
        <v>222</v>
      </c>
      <c r="D153" s="23">
        <v>219.26045214999999</v>
      </c>
      <c r="E153" s="24">
        <v>1.0124944914741205</v>
      </c>
      <c r="F153" s="23">
        <v>8.8000000000000007</v>
      </c>
      <c r="G153" s="25">
        <v>2.863</v>
      </c>
      <c r="H153" s="26" t="s">
        <v>9</v>
      </c>
      <c r="I153" s="26" t="str">
        <f t="shared" si="7"/>
        <v>No</v>
      </c>
      <c r="J153" s="27">
        <f t="shared" si="6"/>
        <v>0</v>
      </c>
      <c r="K153" s="28">
        <f t="shared" si="8"/>
        <v>0</v>
      </c>
    </row>
    <row r="154" spans="1:11" x14ac:dyDescent="0.4">
      <c r="A154" s="20" t="s">
        <v>172</v>
      </c>
      <c r="B154" s="21">
        <v>63003</v>
      </c>
      <c r="C154" s="22">
        <v>2682.41</v>
      </c>
      <c r="D154" s="23">
        <v>216.0718636</v>
      </c>
      <c r="E154" s="24">
        <v>12.414434509463822</v>
      </c>
      <c r="F154" s="23">
        <v>11.8</v>
      </c>
      <c r="G154" s="25">
        <v>2.09</v>
      </c>
      <c r="H154" s="26" t="s">
        <v>9</v>
      </c>
      <c r="I154" s="26" t="str">
        <f t="shared" si="7"/>
        <v>No</v>
      </c>
      <c r="J154" s="27">
        <f t="shared" si="6"/>
        <v>0</v>
      </c>
      <c r="K154" s="28">
        <f t="shared" si="8"/>
        <v>0</v>
      </c>
    </row>
    <row r="155" spans="1:11" x14ac:dyDescent="0.4">
      <c r="C155" s="22">
        <f>SUM(C4:C154)</f>
        <v>128746.4</v>
      </c>
      <c r="D155" s="29">
        <f>SUM(D4:D154)</f>
        <v>77131.897552769937</v>
      </c>
      <c r="K155" s="32">
        <f>SUM(K4:K154)</f>
        <v>1870166</v>
      </c>
    </row>
    <row r="156" spans="1:11" x14ac:dyDescent="0.4">
      <c r="A156" s="2" t="s">
        <v>173</v>
      </c>
      <c r="K156" s="33"/>
    </row>
    <row r="158" spans="1:11" x14ac:dyDescent="0.4">
      <c r="K158" s="32"/>
    </row>
    <row r="160" spans="1:11" x14ac:dyDescent="0.4">
      <c r="K160" s="32"/>
    </row>
  </sheetData>
  <pageMargins left="0.2" right="0.2" top="0.17" bottom="0.17" header="0.17" footer="0.17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FY14 Sparsity</vt:lpstr>
      <vt:lpstr>'FY14 Sparsity'!Print_Area</vt:lpstr>
      <vt:lpstr>'FY14 Sparsity'!Print_Titles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Leiferman, Bobbi</dc:creator>
  <cp:lastModifiedBy>Leiferman, Bobbi</cp:lastModifiedBy>
  <cp:lastPrinted>2014-06-11T15:12:57Z</cp:lastPrinted>
  <dcterms:created xsi:type="dcterms:W3CDTF">2014-06-11T13:21:28Z</dcterms:created>
  <dcterms:modified xsi:type="dcterms:W3CDTF">2014-06-11T15:14:52Z</dcterms:modified>
</cp:coreProperties>
</file>